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0005" windowHeight="10590" firstSheet="2" activeTab="9"/>
  </bookViews>
  <sheets>
    <sheet name="男子組み合わせ" sheetId="1" r:id="rId1"/>
    <sheet name="女子組み合わせ" sheetId="4" r:id="rId2"/>
    <sheet name="男子予選日程" sheetId="6" r:id="rId3"/>
    <sheet name="女子予選日程" sheetId="5" r:id="rId4"/>
    <sheet name="準決勝リーグ日程 " sheetId="7" r:id="rId5"/>
    <sheet name="予選男子結果" sheetId="15" r:id="rId6"/>
    <sheet name="予選女子結果" sheetId="12" r:id="rId7"/>
    <sheet name="交歓会結果" sheetId="16" r:id="rId8"/>
    <sheet name="準決勝リーグ結果" sheetId="10" r:id="rId9"/>
    <sheet name="決勝トーナメント" sheetId="11" r:id="rId10"/>
    <sheet name="Sheet1" sheetId="14" r:id="rId11"/>
  </sheets>
  <definedNames>
    <definedName name="_xlnm.Print_Area" localSheetId="9">決勝トーナメント!$A$1:$R$39</definedName>
    <definedName name="_xlnm.Print_Area" localSheetId="7">交歓会結果!$A$1:$AS$83</definedName>
    <definedName name="_xlnm.Print_Area" localSheetId="8">準決勝リーグ結果!$B$1:$BI$45</definedName>
    <definedName name="_xlnm.Print_Area" localSheetId="1">女子組み合わせ!$A$1:$P$23</definedName>
    <definedName name="_xlnm.Print_Area" localSheetId="0">男子組み合わせ!$A$1:$P$23</definedName>
  </definedNames>
  <calcPr calcId="145621" calcMode="manual"/>
</workbook>
</file>

<file path=xl/calcChain.xml><?xml version="1.0" encoding="utf-8"?>
<calcChain xmlns="http://schemas.openxmlformats.org/spreadsheetml/2006/main">
  <c r="J11" i="11" l="1"/>
  <c r="Y34" i="16" l="1"/>
  <c r="T34" i="16"/>
  <c r="AN78" i="16"/>
  <c r="AN75" i="16"/>
  <c r="AN72" i="16"/>
  <c r="AI72" i="16"/>
  <c r="AN69" i="16"/>
  <c r="AI69" i="16"/>
  <c r="AE69" i="16"/>
  <c r="AN66" i="16"/>
  <c r="AI66" i="16"/>
  <c r="AA8" i="10"/>
  <c r="U8" i="10"/>
  <c r="AA11" i="10"/>
  <c r="U11" i="10"/>
  <c r="AP31" i="16" l="1"/>
  <c r="AN31" i="16"/>
  <c r="AI31" i="16"/>
  <c r="AE31" i="16"/>
  <c r="AN28" i="16"/>
  <c r="AI28" i="16"/>
  <c r="AE28" i="16"/>
  <c r="AN25" i="16"/>
  <c r="AI25" i="16"/>
  <c r="Y81" i="16"/>
  <c r="T81" i="16"/>
  <c r="P81" i="16"/>
  <c r="J81" i="16"/>
  <c r="E81" i="16"/>
  <c r="A81" i="16"/>
  <c r="AA78" i="16"/>
  <c r="AA81" i="16" s="1"/>
  <c r="Y78" i="16"/>
  <c r="T78" i="16"/>
  <c r="P78" i="16"/>
  <c r="L78" i="16"/>
  <c r="L81" i="16" s="1"/>
  <c r="J78" i="16"/>
  <c r="E78" i="16"/>
  <c r="A78" i="16"/>
  <c r="AA75" i="16"/>
  <c r="Y75" i="16"/>
  <c r="T75" i="16"/>
  <c r="P75" i="16"/>
  <c r="L75" i="16"/>
  <c r="J75" i="16"/>
  <c r="E75" i="16"/>
  <c r="A75" i="16"/>
  <c r="Y72" i="16"/>
  <c r="T72" i="16"/>
  <c r="P72" i="16"/>
  <c r="J72" i="16"/>
  <c r="E72" i="16"/>
  <c r="A72" i="16"/>
  <c r="Y69" i="16"/>
  <c r="T69" i="16"/>
  <c r="P69" i="16"/>
  <c r="J69" i="16"/>
  <c r="E69" i="16"/>
  <c r="A69" i="16"/>
  <c r="Y66" i="16"/>
  <c r="T66" i="16"/>
  <c r="J66" i="16"/>
  <c r="E66" i="16"/>
  <c r="Y61" i="16"/>
  <c r="T61" i="16"/>
  <c r="P61" i="16"/>
  <c r="J61" i="16"/>
  <c r="E61" i="16"/>
  <c r="A61" i="16"/>
  <c r="AA58" i="16"/>
  <c r="AA61" i="16" s="1"/>
  <c r="Y58" i="16"/>
  <c r="T58" i="16"/>
  <c r="P58" i="16"/>
  <c r="L58" i="16"/>
  <c r="L61" i="16" s="1"/>
  <c r="J58" i="16"/>
  <c r="E58" i="16"/>
  <c r="A58" i="16"/>
  <c r="AA55" i="16"/>
  <c r="Y55" i="16"/>
  <c r="T55" i="16"/>
  <c r="P55" i="16"/>
  <c r="L55" i="16"/>
  <c r="J55" i="16"/>
  <c r="E55" i="16"/>
  <c r="A55" i="16"/>
  <c r="Y52" i="16"/>
  <c r="T52" i="16"/>
  <c r="P52" i="16"/>
  <c r="J52" i="16"/>
  <c r="E52" i="16"/>
  <c r="A52" i="16"/>
  <c r="Y49" i="16"/>
  <c r="T49" i="16"/>
  <c r="P49" i="16"/>
  <c r="J49" i="16"/>
  <c r="E49" i="16"/>
  <c r="A49" i="16"/>
  <c r="Y46" i="16"/>
  <c r="T46" i="16"/>
  <c r="J46" i="16"/>
  <c r="E46" i="16"/>
  <c r="Y40" i="16"/>
  <c r="T40" i="16"/>
  <c r="P40" i="16"/>
  <c r="AA37" i="16"/>
  <c r="AA40" i="16" s="1"/>
  <c r="Y37" i="16"/>
  <c r="T37" i="16"/>
  <c r="P37" i="16"/>
  <c r="AA34" i="16"/>
  <c r="P34" i="16"/>
  <c r="Y31" i="16"/>
  <c r="T31" i="16"/>
  <c r="P31" i="16"/>
  <c r="Y28" i="16"/>
  <c r="T28" i="16"/>
  <c r="P28" i="16"/>
  <c r="Y25" i="16"/>
  <c r="T25" i="16"/>
  <c r="J40" i="16"/>
  <c r="E40" i="16"/>
  <c r="A40" i="16"/>
  <c r="L37" i="16"/>
  <c r="L40" i="16" s="1"/>
  <c r="J37" i="16"/>
  <c r="E37" i="16"/>
  <c r="A37" i="16"/>
  <c r="L34" i="16"/>
  <c r="J34" i="16"/>
  <c r="E34" i="16"/>
  <c r="A34" i="16"/>
  <c r="J31" i="16"/>
  <c r="E31" i="16"/>
  <c r="A31" i="16"/>
  <c r="J28" i="16"/>
  <c r="E28" i="16"/>
  <c r="A28" i="16"/>
  <c r="J25" i="16"/>
  <c r="E25" i="16"/>
  <c r="Y20" i="16"/>
  <c r="T20" i="16"/>
  <c r="P20" i="16"/>
  <c r="AA17" i="16"/>
  <c r="AA20" i="16" s="1"/>
  <c r="Y17" i="16"/>
  <c r="T17" i="16"/>
  <c r="P17" i="16"/>
  <c r="AA14" i="16"/>
  <c r="Y14" i="16"/>
  <c r="T14" i="16"/>
  <c r="P14" i="16"/>
  <c r="Y11" i="16"/>
  <c r="T11" i="16"/>
  <c r="P11" i="16"/>
  <c r="Y8" i="16"/>
  <c r="T8" i="16"/>
  <c r="P8" i="16"/>
  <c r="Y5" i="16"/>
  <c r="T5" i="16"/>
  <c r="J20" i="16"/>
  <c r="E20" i="16"/>
  <c r="A20" i="16"/>
  <c r="L17" i="16"/>
  <c r="L20" i="16" s="1"/>
  <c r="J17" i="16"/>
  <c r="E17" i="16"/>
  <c r="A17" i="16"/>
  <c r="L14" i="16"/>
  <c r="J14" i="16"/>
  <c r="E14" i="16"/>
  <c r="A14" i="16"/>
  <c r="J11" i="16"/>
  <c r="E11" i="16"/>
  <c r="A11" i="16"/>
  <c r="J8" i="16"/>
  <c r="E8" i="16"/>
  <c r="A8" i="16"/>
  <c r="J5" i="16"/>
  <c r="E5" i="16"/>
  <c r="AW47" i="15" l="1"/>
  <c r="AR47" i="15"/>
  <c r="AR37" i="12" l="1"/>
  <c r="AL55" i="12"/>
  <c r="AY64" i="12"/>
  <c r="AW64" i="12"/>
  <c r="AR64" i="12"/>
  <c r="AO64" i="12"/>
  <c r="AY61" i="12"/>
  <c r="AW61" i="12"/>
  <c r="AR61" i="12"/>
  <c r="AO61" i="12"/>
  <c r="AY58" i="12"/>
  <c r="AW58" i="12"/>
  <c r="AR58" i="12"/>
  <c r="AO58" i="12"/>
  <c r="AY55" i="12"/>
  <c r="AW55" i="12"/>
  <c r="AR55" i="12"/>
  <c r="AO55" i="12"/>
  <c r="AY52" i="12"/>
  <c r="AR52" i="12"/>
  <c r="AO52" i="12"/>
  <c r="AY49" i="12"/>
  <c r="AW49" i="12"/>
  <c r="AO49" i="12"/>
  <c r="AW46" i="12"/>
  <c r="AR46" i="12"/>
  <c r="AO46" i="12"/>
  <c r="AW43" i="12"/>
  <c r="AR43" i="12"/>
  <c r="AO43" i="12"/>
  <c r="AW40" i="12"/>
  <c r="AR40" i="12"/>
  <c r="AO40" i="12"/>
  <c r="AW37" i="12"/>
  <c r="AL64" i="12"/>
  <c r="AJ64" i="12"/>
  <c r="AE64" i="12"/>
  <c r="AB64" i="12"/>
  <c r="AL61" i="12"/>
  <c r="AJ61" i="12"/>
  <c r="AE61" i="12"/>
  <c r="AB61" i="12"/>
  <c r="AL58" i="12"/>
  <c r="AJ58" i="12"/>
  <c r="AE58" i="12"/>
  <c r="AB58" i="12"/>
  <c r="AJ55" i="12"/>
  <c r="AE55" i="12"/>
  <c r="AB55" i="12"/>
  <c r="AL52" i="12"/>
  <c r="AJ52" i="12"/>
  <c r="AE52" i="12"/>
  <c r="AB52" i="12"/>
  <c r="AL49" i="12"/>
  <c r="AJ49" i="12"/>
  <c r="AE49" i="12"/>
  <c r="AB49" i="12"/>
  <c r="AJ46" i="12"/>
  <c r="AE46" i="12"/>
  <c r="AB46" i="12"/>
  <c r="AJ43" i="12"/>
  <c r="AE43" i="12"/>
  <c r="AB43" i="12"/>
  <c r="AJ40" i="12"/>
  <c r="AE40" i="12"/>
  <c r="AB40" i="12"/>
  <c r="AJ37" i="12"/>
  <c r="AE37" i="12"/>
  <c r="L52" i="12"/>
  <c r="J52" i="12"/>
  <c r="E52" i="12"/>
  <c r="B52" i="12"/>
  <c r="L49" i="12"/>
  <c r="J49" i="12"/>
  <c r="E49" i="12"/>
  <c r="B49" i="12"/>
  <c r="L46" i="12"/>
  <c r="J46" i="12"/>
  <c r="E46" i="12"/>
  <c r="B46" i="12"/>
  <c r="J43" i="12"/>
  <c r="E43" i="12"/>
  <c r="B43" i="12"/>
  <c r="J40" i="12"/>
  <c r="E40" i="12"/>
  <c r="B40" i="12"/>
  <c r="J37" i="12"/>
  <c r="E37" i="12"/>
  <c r="Y20" i="12"/>
  <c r="W20" i="12"/>
  <c r="R20" i="12"/>
  <c r="O20" i="12"/>
  <c r="Y17" i="12"/>
  <c r="W17" i="12"/>
  <c r="R17" i="12"/>
  <c r="O17" i="12"/>
  <c r="Y14" i="12"/>
  <c r="W14" i="12"/>
  <c r="R14" i="12"/>
  <c r="O14" i="12"/>
  <c r="W11" i="12"/>
  <c r="R11" i="12"/>
  <c r="O11" i="12"/>
  <c r="W8" i="12"/>
  <c r="R8" i="12"/>
  <c r="O8" i="12"/>
  <c r="W5" i="12"/>
  <c r="R5" i="12"/>
  <c r="Y53" i="15"/>
  <c r="W53" i="15"/>
  <c r="R53" i="15"/>
  <c r="O53" i="15"/>
  <c r="Y50" i="15"/>
  <c r="W50" i="15"/>
  <c r="R50" i="15"/>
  <c r="O50" i="15"/>
  <c r="Y47" i="15"/>
  <c r="W47" i="15"/>
  <c r="R47" i="15"/>
  <c r="O47" i="15"/>
  <c r="W44" i="15"/>
  <c r="R44" i="15"/>
  <c r="O44" i="15"/>
  <c r="W41" i="15"/>
  <c r="R41" i="15"/>
  <c r="O41" i="15"/>
  <c r="W38" i="15"/>
  <c r="R38" i="15"/>
  <c r="AY32" i="15"/>
  <c r="AW32" i="15"/>
  <c r="AR32" i="15"/>
  <c r="AO32" i="15"/>
  <c r="AY29" i="15"/>
  <c r="AW29" i="15"/>
  <c r="AR29" i="15"/>
  <c r="AO29" i="15"/>
  <c r="AY26" i="15"/>
  <c r="AW26" i="15"/>
  <c r="AR26" i="15"/>
  <c r="AO26" i="15"/>
  <c r="AY23" i="15"/>
  <c r="AW23" i="15"/>
  <c r="AR23" i="15"/>
  <c r="AO23" i="15"/>
  <c r="AY20" i="15"/>
  <c r="AW20" i="15"/>
  <c r="AR20" i="15"/>
  <c r="AO20" i="15"/>
  <c r="AY17" i="15"/>
  <c r="AW17" i="15"/>
  <c r="AR17" i="15"/>
  <c r="AO17" i="15"/>
  <c r="AW14" i="15"/>
  <c r="AR14" i="15"/>
  <c r="AO14" i="15"/>
  <c r="AW11" i="15"/>
  <c r="AR11" i="15"/>
  <c r="AO11" i="15"/>
  <c r="AW8" i="15"/>
  <c r="AR8" i="15"/>
  <c r="AO8" i="15"/>
  <c r="AW5" i="15"/>
  <c r="AR5" i="15"/>
  <c r="AL32" i="15"/>
  <c r="AJ32" i="15"/>
  <c r="AE32" i="15"/>
  <c r="AB32" i="15"/>
  <c r="AL29" i="15"/>
  <c r="AJ29" i="15"/>
  <c r="AE29" i="15"/>
  <c r="AB29" i="15"/>
  <c r="AL26" i="15"/>
  <c r="AJ26" i="15"/>
  <c r="AE26" i="15"/>
  <c r="AB26" i="15"/>
  <c r="AL23" i="15"/>
  <c r="AJ23" i="15"/>
  <c r="AE23" i="15"/>
  <c r="AB23" i="15"/>
  <c r="AL20" i="15"/>
  <c r="AJ20" i="15"/>
  <c r="AE20" i="15"/>
  <c r="AB20" i="15"/>
  <c r="AL17" i="15"/>
  <c r="AJ17" i="15"/>
  <c r="AE17" i="15"/>
  <c r="AB17" i="15"/>
  <c r="AJ14" i="15"/>
  <c r="AE14" i="15"/>
  <c r="AB14" i="15"/>
  <c r="AJ11" i="15"/>
  <c r="AE11" i="15"/>
  <c r="AB11" i="15"/>
  <c r="AJ8" i="15"/>
  <c r="AE8" i="15"/>
  <c r="AB8" i="15"/>
  <c r="AJ5" i="15"/>
  <c r="AE5" i="15"/>
  <c r="AE38" i="15"/>
  <c r="AJ38" i="15"/>
  <c r="AR38" i="15"/>
  <c r="AW38" i="15"/>
  <c r="L65" i="15"/>
  <c r="J65" i="15"/>
  <c r="E65" i="15"/>
  <c r="B65" i="15"/>
  <c r="L62" i="15"/>
  <c r="J62" i="15"/>
  <c r="E62" i="15"/>
  <c r="B62" i="15"/>
  <c r="L59" i="15"/>
  <c r="J59" i="15"/>
  <c r="E59" i="15"/>
  <c r="B59" i="15"/>
  <c r="L56" i="15"/>
  <c r="J56" i="15"/>
  <c r="E56" i="15"/>
  <c r="B56" i="15"/>
  <c r="L53" i="15"/>
  <c r="J53" i="15"/>
  <c r="E53" i="15"/>
  <c r="B53" i="15"/>
  <c r="L50" i="15"/>
  <c r="J50" i="15"/>
  <c r="E50" i="15"/>
  <c r="B50" i="15"/>
  <c r="J47" i="15"/>
  <c r="E47" i="15"/>
  <c r="B47" i="15"/>
  <c r="J44" i="15"/>
  <c r="E44" i="15"/>
  <c r="B44" i="15"/>
  <c r="J41" i="15"/>
  <c r="E41" i="15"/>
  <c r="B41" i="15"/>
  <c r="J38" i="15"/>
  <c r="E38" i="15"/>
  <c r="F14" i="6"/>
  <c r="F27" i="6" s="1"/>
  <c r="L14" i="6"/>
  <c r="J14" i="6"/>
  <c r="F18" i="6" s="1"/>
  <c r="H14" i="6"/>
  <c r="D14" i="6"/>
  <c r="L20" i="6" s="1"/>
  <c r="F30" i="11"/>
  <c r="AW26" i="12"/>
  <c r="AY32" i="12"/>
  <c r="AW32" i="12"/>
  <c r="AR32" i="12"/>
  <c r="AO32" i="12"/>
  <c r="AY29" i="12"/>
  <c r="AW29" i="12"/>
  <c r="AR29" i="12"/>
  <c r="AO29" i="12"/>
  <c r="AY26" i="12"/>
  <c r="AR26" i="12"/>
  <c r="AO26" i="12"/>
  <c r="AY23" i="12"/>
  <c r="AW23" i="12"/>
  <c r="AR23" i="12"/>
  <c r="AO23" i="12"/>
  <c r="AY20" i="12"/>
  <c r="AW20" i="12"/>
  <c r="AR20" i="12"/>
  <c r="AO20" i="12"/>
  <c r="AY17" i="12"/>
  <c r="AW17" i="12"/>
  <c r="AR17" i="12"/>
  <c r="AO17" i="12"/>
  <c r="AW14" i="12"/>
  <c r="AR14" i="12"/>
  <c r="AO14" i="12"/>
  <c r="AW11" i="12"/>
  <c r="AR11" i="12"/>
  <c r="AO11" i="12"/>
  <c r="AW8" i="12"/>
  <c r="AR8" i="12"/>
  <c r="AO8" i="12"/>
  <c r="AW5" i="12"/>
  <c r="AR5" i="12"/>
  <c r="AL32" i="12"/>
  <c r="AJ32" i="12"/>
  <c r="AE32" i="12"/>
  <c r="AB32" i="12"/>
  <c r="AL29" i="12"/>
  <c r="AJ29" i="12"/>
  <c r="AE29" i="12"/>
  <c r="AB29" i="12"/>
  <c r="AL26" i="12"/>
  <c r="AJ26" i="12"/>
  <c r="AE26" i="12"/>
  <c r="AB26" i="12"/>
  <c r="AL23" i="12"/>
  <c r="AJ23" i="12"/>
  <c r="AB23" i="12"/>
  <c r="AL20" i="12"/>
  <c r="AJ20" i="12"/>
  <c r="AE20" i="12"/>
  <c r="AB20" i="12"/>
  <c r="AL17" i="12"/>
  <c r="AJ17" i="12"/>
  <c r="AE17" i="12"/>
  <c r="AB17" i="12"/>
  <c r="AJ14" i="12"/>
  <c r="AE14" i="12"/>
  <c r="AB14" i="12"/>
  <c r="AJ11" i="12"/>
  <c r="AE11" i="12"/>
  <c r="AB11" i="12"/>
  <c r="AJ8" i="12"/>
  <c r="AE8" i="12"/>
  <c r="AB8" i="12"/>
  <c r="AJ5" i="12"/>
  <c r="AE5" i="12"/>
  <c r="Y64" i="12"/>
  <c r="W64" i="12"/>
  <c r="R64" i="12"/>
  <c r="O64" i="12"/>
  <c r="Y61" i="12"/>
  <c r="W61" i="12"/>
  <c r="R61" i="12"/>
  <c r="O61" i="12"/>
  <c r="Y58" i="12"/>
  <c r="W58" i="12"/>
  <c r="R58" i="12"/>
  <c r="O58" i="12"/>
  <c r="Y55" i="12"/>
  <c r="W55" i="12"/>
  <c r="R55" i="12"/>
  <c r="O55" i="12"/>
  <c r="Y52" i="12"/>
  <c r="W52" i="12"/>
  <c r="R52" i="12"/>
  <c r="O52" i="12"/>
  <c r="Y49" i="12"/>
  <c r="W49" i="12"/>
  <c r="R49" i="12"/>
  <c r="O49" i="12"/>
  <c r="W46" i="12"/>
  <c r="R46" i="12"/>
  <c r="O46" i="12"/>
  <c r="W43" i="12"/>
  <c r="R43" i="12"/>
  <c r="O43" i="12"/>
  <c r="W40" i="12"/>
  <c r="R40" i="12"/>
  <c r="O40" i="12"/>
  <c r="W37" i="12"/>
  <c r="R37" i="12"/>
  <c r="B20" i="12"/>
  <c r="L17" i="12"/>
  <c r="AO47" i="15"/>
  <c r="P30" i="11"/>
  <c r="N30" i="11"/>
  <c r="L30" i="11"/>
  <c r="J30" i="11"/>
  <c r="H30" i="11"/>
  <c r="D30" i="11"/>
  <c r="B30" i="11"/>
  <c r="B11" i="11"/>
  <c r="F28" i="10"/>
  <c r="L28" i="10"/>
  <c r="AU20" i="10"/>
  <c r="AU17" i="10"/>
  <c r="AU14" i="10"/>
  <c r="AF20" i="10"/>
  <c r="AF17" i="10"/>
  <c r="AF14" i="10"/>
  <c r="Q20" i="10"/>
  <c r="Q17" i="10"/>
  <c r="Q14" i="10"/>
  <c r="B20" i="10"/>
  <c r="B17" i="10"/>
  <c r="B14" i="10"/>
  <c r="Y14" i="15"/>
  <c r="Y17" i="15"/>
  <c r="Y20" i="15"/>
  <c r="O8" i="15"/>
  <c r="O11" i="15"/>
  <c r="L14" i="15"/>
  <c r="L17" i="15"/>
  <c r="L20" i="15"/>
  <c r="B8" i="15"/>
  <c r="B11" i="15"/>
  <c r="AU37" i="10"/>
  <c r="AU40" i="10"/>
  <c r="L20" i="12"/>
  <c r="J20" i="12"/>
  <c r="E20" i="12"/>
  <c r="J17" i="12"/>
  <c r="E17" i="12"/>
  <c r="B17" i="12"/>
  <c r="L14" i="12"/>
  <c r="J14" i="12"/>
  <c r="E14" i="12"/>
  <c r="B14" i="12"/>
  <c r="J11" i="12"/>
  <c r="E11" i="12"/>
  <c r="B11" i="12"/>
  <c r="J8" i="12"/>
  <c r="E8" i="12"/>
  <c r="B8" i="12"/>
  <c r="J5" i="12"/>
  <c r="E5" i="12"/>
  <c r="BE5" i="10"/>
  <c r="AY5" i="10"/>
  <c r="AA14" i="10"/>
  <c r="U14" i="10"/>
  <c r="J14" i="15"/>
  <c r="E14" i="15"/>
  <c r="AW53" i="15"/>
  <c r="AR53" i="15"/>
  <c r="W20" i="15"/>
  <c r="R20" i="15"/>
  <c r="O20" i="15"/>
  <c r="W17" i="15"/>
  <c r="R17" i="15"/>
  <c r="O17" i="15"/>
  <c r="W14" i="15"/>
  <c r="R14" i="15"/>
  <c r="O14" i="15"/>
  <c r="W11" i="15"/>
  <c r="R11" i="15"/>
  <c r="W8" i="15"/>
  <c r="R8" i="15"/>
  <c r="W5" i="15"/>
  <c r="R5" i="15"/>
  <c r="F21" i="6"/>
  <c r="L29" i="6"/>
  <c r="L14" i="10"/>
  <c r="F14" i="10"/>
  <c r="AJ53" i="15"/>
  <c r="AE53" i="15"/>
  <c r="J20" i="15"/>
  <c r="E20" i="15"/>
  <c r="B20" i="15"/>
  <c r="J17" i="15"/>
  <c r="E17" i="15"/>
  <c r="B17" i="15"/>
  <c r="B14" i="15"/>
  <c r="J11" i="15"/>
  <c r="E11" i="15"/>
  <c r="J8" i="15"/>
  <c r="E8" i="15"/>
  <c r="J5" i="15"/>
  <c r="E5" i="15"/>
  <c r="BE43" i="10"/>
  <c r="AY43" i="10"/>
  <c r="AU43" i="10"/>
  <c r="AP43" i="10"/>
  <c r="AJ43" i="10"/>
  <c r="AF43" i="10"/>
  <c r="AB43" i="10"/>
  <c r="AA43" i="10"/>
  <c r="U43" i="10"/>
  <c r="Q43" i="10"/>
  <c r="L43" i="10"/>
  <c r="F43" i="10"/>
  <c r="B43" i="10"/>
  <c r="BF40" i="10"/>
  <c r="BF43" i="10"/>
  <c r="BE40" i="10"/>
  <c r="AY40" i="10"/>
  <c r="AQ40" i="10"/>
  <c r="AQ43" i="10" s="1"/>
  <c r="AP40" i="10"/>
  <c r="AJ40" i="10"/>
  <c r="AF40" i="10"/>
  <c r="AB40" i="10"/>
  <c r="AA40" i="10"/>
  <c r="U40" i="10"/>
  <c r="Q40" i="10"/>
  <c r="M40" i="10"/>
  <c r="M43" i="10" s="1"/>
  <c r="L40" i="10"/>
  <c r="F40" i="10"/>
  <c r="B40" i="10"/>
  <c r="BF37" i="10"/>
  <c r="BE37" i="10"/>
  <c r="AY37" i="10"/>
  <c r="AQ37" i="10"/>
  <c r="AP37" i="10"/>
  <c r="AJ37" i="10"/>
  <c r="AF37" i="10"/>
  <c r="AB37" i="10"/>
  <c r="AA37" i="10"/>
  <c r="U37" i="10"/>
  <c r="Q37" i="10"/>
  <c r="M37" i="10"/>
  <c r="L37" i="10"/>
  <c r="F37" i="10"/>
  <c r="B37" i="10"/>
  <c r="BE34" i="10"/>
  <c r="AY34" i="10"/>
  <c r="AU34" i="10"/>
  <c r="AP34" i="10"/>
  <c r="AJ34" i="10"/>
  <c r="AF34" i="10"/>
  <c r="AA34" i="10"/>
  <c r="U34" i="10"/>
  <c r="Q34" i="10"/>
  <c r="L34" i="10"/>
  <c r="F34" i="10"/>
  <c r="B34" i="10"/>
  <c r="BE31" i="10"/>
  <c r="AY31" i="10"/>
  <c r="AU31" i="10"/>
  <c r="AP31" i="10"/>
  <c r="AJ31" i="10"/>
  <c r="AF31" i="10"/>
  <c r="AA31" i="10"/>
  <c r="U31" i="10"/>
  <c r="Q31" i="10"/>
  <c r="L31" i="10"/>
  <c r="F31" i="10"/>
  <c r="B31" i="10"/>
  <c r="BE28" i="10"/>
  <c r="AY28" i="10"/>
  <c r="AP28" i="10"/>
  <c r="AJ28" i="10"/>
  <c r="AA28" i="10"/>
  <c r="U28" i="10"/>
  <c r="AY53" i="15"/>
  <c r="AO53" i="15"/>
  <c r="AY50" i="15"/>
  <c r="AW50" i="15"/>
  <c r="AR50" i="15"/>
  <c r="AO50" i="15"/>
  <c r="AY47" i="15"/>
  <c r="AW44" i="15"/>
  <c r="AR44" i="15"/>
  <c r="AO44" i="15"/>
  <c r="AW41" i="15"/>
  <c r="AR41" i="15"/>
  <c r="AO41" i="15"/>
  <c r="AL53" i="15"/>
  <c r="AB53" i="15"/>
  <c r="AL50" i="15"/>
  <c r="AJ50" i="15"/>
  <c r="AE50" i="15"/>
  <c r="AB50" i="15"/>
  <c r="AL47" i="15"/>
  <c r="AJ47" i="15"/>
  <c r="AE47" i="15"/>
  <c r="AB47" i="15"/>
  <c r="AJ44" i="15"/>
  <c r="AE44" i="15"/>
  <c r="AB44" i="15"/>
  <c r="AJ41" i="15"/>
  <c r="AE41" i="15"/>
  <c r="AB41" i="15"/>
  <c r="AP17" i="10"/>
  <c r="AJ17" i="10"/>
  <c r="L31" i="5"/>
  <c r="H45" i="5" s="1"/>
  <c r="J31" i="5"/>
  <c r="J44" i="5" s="1"/>
  <c r="H31" i="5"/>
  <c r="L46" i="5" s="1"/>
  <c r="F31" i="5"/>
  <c r="C46" i="5" s="1"/>
  <c r="D31" i="5"/>
  <c r="H46" i="5" s="1"/>
  <c r="D11" i="11"/>
  <c r="F11" i="11"/>
  <c r="H11" i="11"/>
  <c r="L11" i="11"/>
  <c r="N11" i="11"/>
  <c r="P11" i="11"/>
  <c r="AB20" i="10"/>
  <c r="AB17" i="10"/>
  <c r="AB14" i="10"/>
  <c r="AP8" i="10"/>
  <c r="AJ8" i="10"/>
  <c r="AP5" i="10"/>
  <c r="AJ5" i="10"/>
  <c r="AA20" i="10"/>
  <c r="U20" i="10"/>
  <c r="AA17" i="10"/>
  <c r="U17" i="10"/>
  <c r="Q11" i="10"/>
  <c r="J3" i="6"/>
  <c r="C10" i="6" s="1"/>
  <c r="H3" i="6"/>
  <c r="J6" i="6" s="1"/>
  <c r="L14" i="7"/>
  <c r="J18" i="7" s="1"/>
  <c r="J14" i="7"/>
  <c r="F18" i="7" s="1"/>
  <c r="H14" i="7"/>
  <c r="C20" i="7" s="1"/>
  <c r="F14" i="7"/>
  <c r="H18" i="7" s="1"/>
  <c r="J3" i="7"/>
  <c r="J11" i="7" s="1"/>
  <c r="H3" i="7"/>
  <c r="H10" i="7" s="1"/>
  <c r="J3" i="5"/>
  <c r="L9" i="5" s="1"/>
  <c r="H3" i="5"/>
  <c r="L10" i="5" s="1"/>
  <c r="BF17" i="10"/>
  <c r="BF20" i="10" s="1"/>
  <c r="BE20" i="10"/>
  <c r="AY20" i="10"/>
  <c r="AQ17" i="10"/>
  <c r="AQ20" i="10" s="1"/>
  <c r="AP20" i="10"/>
  <c r="AJ20" i="10"/>
  <c r="BE17" i="10"/>
  <c r="AY17" i="10"/>
  <c r="BF14" i="10"/>
  <c r="BE14" i="10"/>
  <c r="AY14" i="10"/>
  <c r="AQ14" i="10"/>
  <c r="AP14" i="10"/>
  <c r="AJ14" i="10"/>
  <c r="BE11" i="10"/>
  <c r="AY11" i="10"/>
  <c r="AU11" i="10"/>
  <c r="AP11" i="10"/>
  <c r="AJ11" i="10"/>
  <c r="AF11" i="10"/>
  <c r="BE8" i="10"/>
  <c r="AY8" i="10"/>
  <c r="AU8" i="10"/>
  <c r="AF8" i="10"/>
  <c r="Q8" i="10"/>
  <c r="AA5" i="10"/>
  <c r="U5" i="10"/>
  <c r="M17" i="10"/>
  <c r="M20" i="10" s="1"/>
  <c r="M14" i="10"/>
  <c r="B11" i="10"/>
  <c r="B8" i="10"/>
  <c r="L20" i="10"/>
  <c r="F20" i="10"/>
  <c r="L17" i="10"/>
  <c r="F17" i="10"/>
  <c r="L11" i="10"/>
  <c r="F11" i="10"/>
  <c r="L8" i="10"/>
  <c r="F8" i="10"/>
  <c r="F5" i="10"/>
  <c r="L5" i="10"/>
  <c r="L3" i="7"/>
  <c r="L8" i="7" s="1"/>
  <c r="F3" i="7"/>
  <c r="C8" i="7" s="1"/>
  <c r="L14" i="5"/>
  <c r="J28" i="5" s="1"/>
  <c r="J14" i="5"/>
  <c r="C26" i="5" s="1"/>
  <c r="H14" i="5"/>
  <c r="F20" i="5" s="1"/>
  <c r="F14" i="5"/>
  <c r="J21" i="5" s="1"/>
  <c r="D14" i="5"/>
  <c r="L20" i="5" s="1"/>
  <c r="L3" i="5"/>
  <c r="F10" i="5" s="1"/>
  <c r="F3" i="5"/>
  <c r="J10" i="5"/>
  <c r="L3" i="6"/>
  <c r="H8" i="6" s="1"/>
  <c r="F3" i="6"/>
  <c r="C8" i="6" s="1"/>
  <c r="J21" i="6"/>
  <c r="H17" i="6"/>
  <c r="C19" i="6"/>
  <c r="J20" i="6"/>
  <c r="F25" i="6"/>
  <c r="L26" i="6"/>
  <c r="H28" i="6"/>
  <c r="F19" i="6"/>
  <c r="C27" i="6"/>
  <c r="J28" i="6"/>
  <c r="L17" i="6"/>
  <c r="J25" i="6"/>
  <c r="C18" i="6"/>
  <c r="J19" i="6"/>
  <c r="L25" i="6"/>
  <c r="H27" i="6"/>
  <c r="H21" i="6"/>
  <c r="C26" i="6"/>
  <c r="F26" i="6"/>
  <c r="F20" i="6"/>
  <c r="L21" i="6"/>
  <c r="H26" i="6"/>
  <c r="J29" i="6"/>
  <c r="C25" i="6"/>
  <c r="J26" i="6"/>
  <c r="F28" i="6"/>
  <c r="C43" i="5"/>
  <c r="H36" i="5"/>
  <c r="F35" i="5"/>
  <c r="L36" i="5"/>
  <c r="L42" i="5"/>
  <c r="C38" i="5"/>
  <c r="L7" i="5"/>
  <c r="C21" i="5"/>
  <c r="L25" i="5"/>
  <c r="F46" i="5"/>
  <c r="H6" i="5"/>
  <c r="H44" i="5"/>
  <c r="J34" i="5"/>
  <c r="F6" i="5"/>
  <c r="F11" i="5"/>
  <c r="C11" i="5"/>
  <c r="F8" i="5"/>
  <c r="H10" i="5"/>
  <c r="F18" i="5"/>
  <c r="F29" i="5"/>
  <c r="H9" i="6"/>
  <c r="L7" i="6"/>
  <c r="L10" i="6"/>
  <c r="H6" i="6"/>
  <c r="J8" i="7"/>
  <c r="L29" i="5"/>
  <c r="C7" i="5"/>
  <c r="H9" i="5"/>
  <c r="H11" i="6"/>
  <c r="L34" i="5"/>
  <c r="L9" i="6"/>
  <c r="L6" i="5"/>
  <c r="H19" i="5"/>
  <c r="F7" i="5"/>
  <c r="J37" i="5"/>
  <c r="L38" i="5"/>
  <c r="H17" i="5"/>
  <c r="J10" i="6"/>
  <c r="J17" i="5"/>
  <c r="C10" i="5"/>
  <c r="J18" i="5"/>
  <c r="H38" i="5"/>
  <c r="C36" i="5"/>
  <c r="J27" i="5"/>
  <c r="C44" i="5"/>
  <c r="F34" i="5"/>
  <c r="C42" i="5"/>
  <c r="F42" i="5"/>
  <c r="C11" i="6"/>
  <c r="H37" i="5"/>
  <c r="L37" i="5"/>
  <c r="H11" i="5"/>
  <c r="F44" i="5"/>
  <c r="L10" i="7"/>
  <c r="J7" i="5"/>
  <c r="F11" i="7"/>
  <c r="L45" i="5"/>
  <c r="C9" i="7"/>
  <c r="J11" i="5"/>
  <c r="L17" i="5"/>
  <c r="F45" i="5"/>
  <c r="J36" i="5"/>
  <c r="L21" i="5"/>
  <c r="H21" i="5"/>
  <c r="F37" i="5"/>
  <c r="H43" i="5"/>
  <c r="J19" i="5"/>
  <c r="J26" i="5"/>
  <c r="C18" i="5"/>
  <c r="C25" i="5"/>
  <c r="H26" i="5"/>
  <c r="F28" i="5"/>
  <c r="J43" i="5"/>
  <c r="C35" i="5"/>
  <c r="J42" i="5"/>
  <c r="H42" i="5"/>
  <c r="F9" i="5"/>
  <c r="J38" i="5"/>
  <c r="C37" i="5"/>
  <c r="J8" i="5"/>
  <c r="H28" i="5"/>
  <c r="J9" i="5"/>
  <c r="H35" i="5"/>
  <c r="L11" i="5"/>
  <c r="L8" i="5"/>
  <c r="C6" i="5"/>
  <c r="H8" i="5"/>
  <c r="H7" i="5"/>
  <c r="H27" i="5"/>
  <c r="C8" i="5"/>
  <c r="L19" i="5"/>
  <c r="L19" i="7" l="1"/>
  <c r="L17" i="7"/>
  <c r="J22" i="7"/>
  <c r="F26" i="5"/>
  <c r="L28" i="5"/>
  <c r="C29" i="5"/>
  <c r="J46" i="5"/>
  <c r="H20" i="5"/>
  <c r="H29" i="5"/>
  <c r="F25" i="5"/>
  <c r="J25" i="5"/>
  <c r="H34" i="5"/>
  <c r="F38" i="5"/>
  <c r="C28" i="5"/>
  <c r="L27" i="5"/>
  <c r="C9" i="5"/>
  <c r="J27" i="6"/>
  <c r="J17" i="6"/>
  <c r="C17" i="7"/>
  <c r="C34" i="5"/>
  <c r="F17" i="5"/>
  <c r="L18" i="5"/>
  <c r="C27" i="5"/>
  <c r="J20" i="5"/>
  <c r="C19" i="5"/>
  <c r="C17" i="5"/>
  <c r="C20" i="5"/>
  <c r="L22" i="7"/>
  <c r="C45" i="5"/>
  <c r="L43" i="5"/>
  <c r="L35" i="5"/>
  <c r="C7" i="6"/>
  <c r="F27" i="5"/>
  <c r="L19" i="6"/>
  <c r="H19" i="6"/>
  <c r="F29" i="6"/>
  <c r="F19" i="5"/>
  <c r="F21" i="5"/>
  <c r="J35" i="5"/>
  <c r="L44" i="5"/>
  <c r="C21" i="6"/>
  <c r="L26" i="5"/>
  <c r="J29" i="5"/>
  <c r="H25" i="5"/>
  <c r="J45" i="5"/>
  <c r="F36" i="5"/>
  <c r="F43" i="5"/>
  <c r="J6" i="5"/>
  <c r="H18" i="5"/>
  <c r="F17" i="7"/>
  <c r="L21" i="7"/>
  <c r="J17" i="7"/>
  <c r="J19" i="7"/>
  <c r="C18" i="7"/>
  <c r="L7" i="7"/>
  <c r="J10" i="7"/>
  <c r="F6" i="7"/>
  <c r="H7" i="7"/>
  <c r="L11" i="7"/>
  <c r="F7" i="7"/>
  <c r="F8" i="7"/>
  <c r="L6" i="7"/>
  <c r="F10" i="7"/>
  <c r="J20" i="7"/>
  <c r="H20" i="7"/>
  <c r="C22" i="7"/>
  <c r="H6" i="7"/>
  <c r="H9" i="7"/>
  <c r="C7" i="7"/>
  <c r="C19" i="7"/>
  <c r="H22" i="7"/>
  <c r="H19" i="7"/>
  <c r="J9" i="7"/>
  <c r="H21" i="7"/>
  <c r="F19" i="7"/>
  <c r="H17" i="7"/>
  <c r="L9" i="7"/>
  <c r="F9" i="7"/>
  <c r="H8" i="7"/>
  <c r="C11" i="7"/>
  <c r="H11" i="7"/>
  <c r="F22" i="7"/>
  <c r="F20" i="7"/>
  <c r="J21" i="7"/>
  <c r="L18" i="7"/>
  <c r="F21" i="7"/>
  <c r="J6" i="7"/>
  <c r="L20" i="7"/>
  <c r="C21" i="7"/>
  <c r="C10" i="7"/>
  <c r="C6" i="7"/>
  <c r="J7" i="7"/>
  <c r="H7" i="6"/>
  <c r="F7" i="6"/>
  <c r="J11" i="6"/>
  <c r="L6" i="6"/>
  <c r="F11" i="6"/>
  <c r="H10" i="6"/>
  <c r="H20" i="6"/>
  <c r="F9" i="6"/>
  <c r="F8" i="6"/>
  <c r="F6" i="6"/>
  <c r="C9" i="6"/>
  <c r="J8" i="6"/>
  <c r="J9" i="6"/>
  <c r="L8" i="6"/>
  <c r="F10" i="6"/>
  <c r="C28" i="6"/>
  <c r="J18" i="6"/>
  <c r="C20" i="6"/>
  <c r="C29" i="6"/>
  <c r="L18" i="6"/>
  <c r="C17" i="6"/>
  <c r="H18" i="6"/>
  <c r="L28" i="6"/>
  <c r="H25" i="6"/>
  <c r="L11" i="6"/>
  <c r="C6" i="6"/>
  <c r="J7" i="6"/>
  <c r="F17" i="6"/>
  <c r="L27" i="6"/>
  <c r="H29" i="6"/>
</calcChain>
</file>

<file path=xl/comments1.xml><?xml version="1.0" encoding="utf-8"?>
<comments xmlns="http://schemas.openxmlformats.org/spreadsheetml/2006/main">
  <authors>
    <author>USER</author>
  </authors>
  <commentList>
    <comment ref="D3" authorId="0">
      <text>
        <r>
          <rPr>
            <sz val="9"/>
            <color indexed="81"/>
            <rFont val="ＭＳ Ｐゴシック"/>
            <family val="3"/>
            <charset val="128"/>
          </rPr>
          <t>セルをクリックしてブロックを選択してください。
選択後、Ctrl＋Sで上書き保存すると、自動で切り替わります。
（パソコンのみ入力編集可能）</t>
        </r>
      </text>
    </comment>
    <comment ref="B14" authorId="0">
      <text>
        <r>
          <rPr>
            <sz val="9"/>
            <color indexed="81"/>
            <rFont val="ＭＳ Ｐゴシック"/>
            <family val="3"/>
            <charset val="128"/>
          </rPr>
          <t>セルをクリックしてブロックを選択してください。
選択後、Ctrl＋Sで上書き保存すると、自動で切り替わります。
（パソコンのみ入力編集可能）</t>
        </r>
      </text>
    </comment>
  </commentList>
</comments>
</file>

<file path=xl/comments2.xml><?xml version="1.0" encoding="utf-8"?>
<comments xmlns="http://schemas.openxmlformats.org/spreadsheetml/2006/main">
  <authors>
    <author>青木孝憲</author>
  </authors>
  <commentList>
    <comment ref="D3" authorId="0">
      <text>
        <r>
          <rPr>
            <sz val="9"/>
            <color indexed="81"/>
            <rFont val="ＭＳ Ｐゴシック"/>
            <family val="3"/>
            <charset val="128"/>
          </rPr>
          <t>セルをクリックしてブロックを選択してください。
選択後、Ctrl＋Sで上書き保存すると、自動で切り替わります。
（パソコンのみ入力編集可能）</t>
        </r>
      </text>
    </comment>
    <comment ref="B14" authorId="0">
      <text>
        <r>
          <rPr>
            <sz val="9"/>
            <color indexed="81"/>
            <rFont val="ＭＳ Ｐゴシック"/>
            <family val="3"/>
            <charset val="128"/>
          </rPr>
          <t>セルをクリックしてブロックを選択してください。
選択後、Ctrl＋Sで上書き保存すると、自動で切り替わります。
（パソコンのみ入力編集可能）</t>
        </r>
      </text>
    </comment>
    <comment ref="B3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セルをクリックしてブロックを選択してください。
</t>
        </r>
      </text>
    </comment>
  </commentList>
</comments>
</file>

<file path=xl/comments3.xml><?xml version="1.0" encoding="utf-8"?>
<comments xmlns="http://schemas.openxmlformats.org/spreadsheetml/2006/main">
  <authors>
    <author>青木孝憲</author>
  </authors>
  <commentList>
    <comment ref="D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セルをクリックしてブロックを選択してください。
</t>
        </r>
      </text>
    </comment>
    <comment ref="D1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セルをクリックしてブロックを選択してください。
</t>
        </r>
      </text>
    </comment>
  </commentList>
</comments>
</file>

<file path=xl/sharedStrings.xml><?xml version="1.0" encoding="utf-8"?>
<sst xmlns="http://schemas.openxmlformats.org/spreadsheetml/2006/main" count="1171" uniqueCount="340">
  <si>
    <t>男子組み合わせ</t>
    <rPh sb="0" eb="2">
      <t>ダンシ</t>
    </rPh>
    <rPh sb="2" eb="3">
      <t>ク</t>
    </rPh>
    <rPh sb="4" eb="5">
      <t>ア</t>
    </rPh>
    <phoneticPr fontId="2"/>
  </si>
  <si>
    <t>　予選リーグ</t>
    <rPh sb="1" eb="3">
      <t>ヨセン</t>
    </rPh>
    <phoneticPr fontId="2"/>
  </si>
  <si>
    <t>ブロック</t>
    <phoneticPr fontId="2"/>
  </si>
  <si>
    <t>ブロック別参加チーム</t>
    <rPh sb="4" eb="5">
      <t>ベツ</t>
    </rPh>
    <rPh sb="5" eb="7">
      <t>サンカ</t>
    </rPh>
    <phoneticPr fontId="2"/>
  </si>
  <si>
    <t>会場</t>
    <rPh sb="0" eb="2">
      <t>カイジョウ</t>
    </rPh>
    <phoneticPr fontId="2"/>
  </si>
  <si>
    <t>日程</t>
    <rPh sb="0" eb="2">
      <t>ニッテイ</t>
    </rPh>
    <phoneticPr fontId="2"/>
  </si>
  <si>
    <t>シードチーム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</si>
  <si>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</si>
  <si>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</si>
  <si>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</si>
  <si>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</si>
  <si>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</si>
  <si>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</si>
  <si>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</si>
  <si>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</si>
  <si>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参　加　チ　ー　ム</t>
    <rPh sb="0" eb="1">
      <t>サン</t>
    </rPh>
    <rPh sb="2" eb="3">
      <t>カ</t>
    </rPh>
    <phoneticPr fontId="2"/>
  </si>
  <si>
    <t>ブロック</t>
    <phoneticPr fontId="2"/>
  </si>
  <si>
    <t>シードチーム</t>
    <phoneticPr fontId="2"/>
  </si>
  <si>
    <t>女子組み合わせ</t>
    <rPh sb="0" eb="2">
      <t>ジョシ</t>
    </rPh>
    <rPh sb="2" eb="3">
      <t>ク</t>
    </rPh>
    <rPh sb="4" eb="5">
      <t>ア</t>
    </rPh>
    <phoneticPr fontId="2"/>
  </si>
  <si>
    <t>チーム</t>
    <phoneticPr fontId="2"/>
  </si>
  <si>
    <t>古和釜</t>
    <rPh sb="0" eb="3">
      <t>コワガマ</t>
    </rPh>
    <phoneticPr fontId="2"/>
  </si>
  <si>
    <t>海神南</t>
    <rPh sb="0" eb="2">
      <t>カイジン</t>
    </rPh>
    <rPh sb="2" eb="3">
      <t>ミナミ</t>
    </rPh>
    <phoneticPr fontId="2"/>
  </si>
  <si>
    <t>法典東</t>
    <rPh sb="0" eb="2">
      <t>ホウテン</t>
    </rPh>
    <rPh sb="2" eb="3">
      <t>ヒガシ</t>
    </rPh>
    <phoneticPr fontId="2"/>
  </si>
  <si>
    <t>田喜野井</t>
    <rPh sb="0" eb="4">
      <t>タキノイ</t>
    </rPh>
    <phoneticPr fontId="2"/>
  </si>
  <si>
    <t>夏見台</t>
    <rPh sb="0" eb="3">
      <t>ナツミダイ</t>
    </rPh>
    <phoneticPr fontId="2"/>
  </si>
  <si>
    <t>咲が丘</t>
    <rPh sb="0" eb="1">
      <t>サキ</t>
    </rPh>
    <rPh sb="2" eb="3">
      <t>オカ</t>
    </rPh>
    <phoneticPr fontId="2"/>
  </si>
  <si>
    <t>ア</t>
  </si>
  <si>
    <t>ア</t>
    <phoneticPr fontId="2"/>
  </si>
  <si>
    <t>イ</t>
    <phoneticPr fontId="2"/>
  </si>
  <si>
    <t>ウ</t>
    <phoneticPr fontId="2"/>
  </si>
  <si>
    <t>エ</t>
    <phoneticPr fontId="2"/>
  </si>
  <si>
    <t>高根東</t>
    <rPh sb="0" eb="2">
      <t>タカネ</t>
    </rPh>
    <rPh sb="2" eb="3">
      <t>ヒガシ</t>
    </rPh>
    <phoneticPr fontId="2"/>
  </si>
  <si>
    <t>行田西</t>
    <rPh sb="0" eb="2">
      <t>ギョウダ</t>
    </rPh>
    <rPh sb="2" eb="3">
      <t>ニシ</t>
    </rPh>
    <phoneticPr fontId="2"/>
  </si>
  <si>
    <t>薬円台</t>
    <rPh sb="0" eb="3">
      <t>ヤクエンダイ</t>
    </rPh>
    <phoneticPr fontId="2"/>
  </si>
  <si>
    <t>試合時間</t>
    <rPh sb="0" eb="2">
      <t>シアイ</t>
    </rPh>
    <rPh sb="2" eb="4">
      <t>ジカン</t>
    </rPh>
    <phoneticPr fontId="2"/>
  </si>
  <si>
    <t>淡色</t>
    <rPh sb="0" eb="2">
      <t>タンショク</t>
    </rPh>
    <phoneticPr fontId="2"/>
  </si>
  <si>
    <t>濃色</t>
    <rPh sb="0" eb="1">
      <t>ノウ</t>
    </rPh>
    <rPh sb="1" eb="2">
      <t>ショク</t>
    </rPh>
    <phoneticPr fontId="2"/>
  </si>
  <si>
    <t>審　　　　判</t>
    <rPh sb="0" eb="1">
      <t>シン</t>
    </rPh>
    <rPh sb="5" eb="6">
      <t>ハン</t>
    </rPh>
    <phoneticPr fontId="2"/>
  </si>
  <si>
    <t>－</t>
    <phoneticPr fontId="2"/>
  </si>
  <si>
    <t>T.0</t>
    <phoneticPr fontId="2"/>
  </si>
  <si>
    <t>－</t>
    <phoneticPr fontId="2"/>
  </si>
  <si>
    <t>１１：００～</t>
    <phoneticPr fontId="2"/>
  </si>
  <si>
    <t>９：００～</t>
    <phoneticPr fontId="2"/>
  </si>
  <si>
    <t>１０：００～</t>
    <phoneticPr fontId="2"/>
  </si>
  <si>
    <t>１２：００～</t>
    <phoneticPr fontId="2"/>
  </si>
  <si>
    <t>１３：００～</t>
    <phoneticPr fontId="2"/>
  </si>
  <si>
    <t>ブロック</t>
    <phoneticPr fontId="2"/>
  </si>
  <si>
    <t>★４チームリーグ</t>
    <phoneticPr fontId="2"/>
  </si>
  <si>
    <t>１１：１０～</t>
    <phoneticPr fontId="2"/>
  </si>
  <si>
    <t>１２：１０～</t>
    <phoneticPr fontId="2"/>
  </si>
  <si>
    <t>１３：２０～</t>
    <phoneticPr fontId="2"/>
  </si>
  <si>
    <t>１４：２０～</t>
    <phoneticPr fontId="2"/>
  </si>
  <si>
    <t>ブロック</t>
    <phoneticPr fontId="2"/>
  </si>
  <si>
    <t>A</t>
    <phoneticPr fontId="2"/>
  </si>
  <si>
    <t>T.0</t>
    <phoneticPr fontId="2"/>
  </si>
  <si>
    <t>９：００～</t>
    <phoneticPr fontId="2"/>
  </si>
  <si>
    <t>－</t>
    <phoneticPr fontId="2"/>
  </si>
  <si>
    <t>１０：００～</t>
    <phoneticPr fontId="2"/>
  </si>
  <si>
    <t>H</t>
    <phoneticPr fontId="2"/>
  </si>
  <si>
    <t>★４チームリーグ</t>
    <phoneticPr fontId="2"/>
  </si>
  <si>
    <t>１１：１０～</t>
    <phoneticPr fontId="2"/>
  </si>
  <si>
    <t>１２：１０～</t>
    <phoneticPr fontId="2"/>
  </si>
  <si>
    <t>１３：２０～</t>
    <phoneticPr fontId="2"/>
  </si>
  <si>
    <t>１４：２０～</t>
    <phoneticPr fontId="2"/>
  </si>
  <si>
    <t>－</t>
    <phoneticPr fontId="2"/>
  </si>
  <si>
    <t>１１：００～</t>
    <phoneticPr fontId="2"/>
  </si>
  <si>
    <t>１２：００～</t>
    <phoneticPr fontId="2"/>
  </si>
  <si>
    <t>１３：００～</t>
    <phoneticPr fontId="2"/>
  </si>
  <si>
    <t>－</t>
    <phoneticPr fontId="2"/>
  </si>
  <si>
    <t>◎５チームリーグ</t>
    <phoneticPr fontId="2"/>
  </si>
  <si>
    <t>★　男　子</t>
    <rPh sb="2" eb="3">
      <t>オトコ</t>
    </rPh>
    <rPh sb="4" eb="5">
      <t>コ</t>
    </rPh>
    <phoneticPr fontId="2"/>
  </si>
  <si>
    <t>★　女　子</t>
    <rPh sb="2" eb="3">
      <t>オンナ</t>
    </rPh>
    <rPh sb="4" eb="5">
      <t>コ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</si>
  <si>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</si>
  <si>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</si>
  <si>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</si>
  <si>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</si>
  <si>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決勝トーナメント</t>
    <rPh sb="0" eb="2">
      <t>ケッショウ</t>
    </rPh>
    <phoneticPr fontId="2"/>
  </si>
  <si>
    <t>【女子】</t>
    <rPh sb="1" eb="2">
      <t>オンナ</t>
    </rPh>
    <rPh sb="2" eb="3">
      <t>コ</t>
    </rPh>
    <phoneticPr fontId="2"/>
  </si>
  <si>
    <t>男　子</t>
    <rPh sb="0" eb="1">
      <t>オトコ</t>
    </rPh>
    <rPh sb="2" eb="3">
      <t>コ</t>
    </rPh>
    <phoneticPr fontId="2"/>
  </si>
  <si>
    <t>アブロック</t>
    <phoneticPr fontId="2"/>
  </si>
  <si>
    <t>イブロック</t>
    <phoneticPr fontId="2"/>
  </si>
  <si>
    <t>ウブロック</t>
    <phoneticPr fontId="2"/>
  </si>
  <si>
    <t>エブロック</t>
    <phoneticPr fontId="2"/>
  </si>
  <si>
    <t>女　子</t>
    <rPh sb="0" eb="1">
      <t>オンナ</t>
    </rPh>
    <rPh sb="2" eb="3">
      <t>コ</t>
    </rPh>
    <phoneticPr fontId="2"/>
  </si>
  <si>
    <t>Aブロック</t>
    <phoneticPr fontId="2"/>
  </si>
  <si>
    <t>Bブロック</t>
    <phoneticPr fontId="2"/>
  </si>
  <si>
    <t>-</t>
  </si>
  <si>
    <t>Cブロック</t>
    <phoneticPr fontId="2"/>
  </si>
  <si>
    <t>Dブロック</t>
    <phoneticPr fontId="2"/>
  </si>
  <si>
    <t>-</t>
    <phoneticPr fontId="2"/>
  </si>
  <si>
    <t>交　　歓　　会</t>
    <rPh sb="0" eb="1">
      <t>コウ</t>
    </rPh>
    <rPh sb="3" eb="4">
      <t>カン</t>
    </rPh>
    <rPh sb="6" eb="7">
      <t>カイ</t>
    </rPh>
    <phoneticPr fontId="2"/>
  </si>
  <si>
    <t>－</t>
    <phoneticPr fontId="2"/>
  </si>
  <si>
    <t>　準決勝リーグ</t>
    <rPh sb="1" eb="4">
      <t>ジュンケッショウ</t>
    </rPh>
    <phoneticPr fontId="2"/>
  </si>
  <si>
    <t>大穴</t>
    <rPh sb="0" eb="2">
      <t>オオアナ</t>
    </rPh>
    <phoneticPr fontId="2"/>
  </si>
  <si>
    <t>海神</t>
    <rPh sb="0" eb="2">
      <t>カイジン</t>
    </rPh>
    <phoneticPr fontId="2"/>
  </si>
  <si>
    <t>塚田</t>
    <rPh sb="0" eb="2">
      <t>ツカダ</t>
    </rPh>
    <phoneticPr fontId="2"/>
  </si>
  <si>
    <t>習台一</t>
    <rPh sb="0" eb="1">
      <t>ナラ</t>
    </rPh>
    <rPh sb="1" eb="2">
      <t>ダイ</t>
    </rPh>
    <rPh sb="2" eb="3">
      <t>イチ</t>
    </rPh>
    <phoneticPr fontId="2"/>
  </si>
  <si>
    <t>船橋</t>
    <rPh sb="0" eb="2">
      <t>フナバシ</t>
    </rPh>
    <phoneticPr fontId="2"/>
  </si>
  <si>
    <t>宮本</t>
    <rPh sb="0" eb="2">
      <t>ミヤモト</t>
    </rPh>
    <phoneticPr fontId="2"/>
  </si>
  <si>
    <t>金杉</t>
    <rPh sb="0" eb="2">
      <t>カナスギ</t>
    </rPh>
    <phoneticPr fontId="2"/>
  </si>
  <si>
    <t>高郷</t>
    <rPh sb="0" eb="2">
      <t>タカサト</t>
    </rPh>
    <phoneticPr fontId="2"/>
  </si>
  <si>
    <t>高三</t>
    <rPh sb="0" eb="1">
      <t>タカ</t>
    </rPh>
    <rPh sb="1" eb="2">
      <t>サン</t>
    </rPh>
    <phoneticPr fontId="2"/>
  </si>
  <si>
    <t>坪井</t>
    <rPh sb="0" eb="2">
      <t>ツボイ</t>
    </rPh>
    <phoneticPr fontId="2"/>
  </si>
  <si>
    <t>法典</t>
    <rPh sb="0" eb="2">
      <t>ホウテン</t>
    </rPh>
    <phoneticPr fontId="2"/>
  </si>
  <si>
    <t>三山</t>
    <rPh sb="0" eb="2">
      <t>ミヤマ</t>
    </rPh>
    <phoneticPr fontId="2"/>
  </si>
  <si>
    <t>A1</t>
    <phoneticPr fontId="2"/>
  </si>
  <si>
    <t>B1</t>
    <phoneticPr fontId="2"/>
  </si>
  <si>
    <t>D1</t>
    <phoneticPr fontId="2"/>
  </si>
  <si>
    <t>E1</t>
    <phoneticPr fontId="2"/>
  </si>
  <si>
    <t>F1</t>
    <phoneticPr fontId="2"/>
  </si>
  <si>
    <t>G1</t>
    <phoneticPr fontId="2"/>
  </si>
  <si>
    <t>C2</t>
    <phoneticPr fontId="2"/>
  </si>
  <si>
    <t>A2</t>
    <phoneticPr fontId="2"/>
  </si>
  <si>
    <t>G2</t>
    <phoneticPr fontId="2"/>
  </si>
  <si>
    <t>H2</t>
    <phoneticPr fontId="2"/>
  </si>
  <si>
    <t>F2</t>
    <phoneticPr fontId="2"/>
  </si>
  <si>
    <t>A</t>
  </si>
  <si>
    <t>Aブロック</t>
    <phoneticPr fontId="2"/>
  </si>
  <si>
    <t>Bブロック</t>
    <phoneticPr fontId="2"/>
  </si>
  <si>
    <t>Cブロック</t>
    <phoneticPr fontId="2"/>
  </si>
  <si>
    <t>Dブロック</t>
    <phoneticPr fontId="2"/>
  </si>
  <si>
    <t>Eブロック</t>
    <phoneticPr fontId="2"/>
  </si>
  <si>
    <t>Fブロック</t>
    <phoneticPr fontId="2"/>
  </si>
  <si>
    <t>Gブロック</t>
    <phoneticPr fontId="2"/>
  </si>
  <si>
    <t>Hブロック</t>
    <phoneticPr fontId="2"/>
  </si>
  <si>
    <t>１０：００～</t>
    <phoneticPr fontId="2"/>
  </si>
  <si>
    <t>－</t>
    <phoneticPr fontId="2"/>
  </si>
  <si>
    <t>１１：００～</t>
    <phoneticPr fontId="2"/>
  </si>
  <si>
    <t>１２：００～</t>
    <phoneticPr fontId="2"/>
  </si>
  <si>
    <t>１３：００～</t>
    <phoneticPr fontId="2"/>
  </si>
  <si>
    <t>T.0</t>
    <phoneticPr fontId="2"/>
  </si>
  <si>
    <t>◎５チームリーグ</t>
    <phoneticPr fontId="2"/>
  </si>
  <si>
    <t>ブロック</t>
    <phoneticPr fontId="2"/>
  </si>
  <si>
    <t>６月１日（土）</t>
    <rPh sb="1" eb="2">
      <t>ガツ</t>
    </rPh>
    <rPh sb="3" eb="4">
      <t>ニチ</t>
    </rPh>
    <rPh sb="5" eb="6">
      <t>ド</t>
    </rPh>
    <phoneticPr fontId="2"/>
  </si>
  <si>
    <t>６月２日（日）</t>
    <rPh sb="1" eb="2">
      <t>ガツ</t>
    </rPh>
    <rPh sb="3" eb="4">
      <t>ニチ</t>
    </rPh>
    <rPh sb="5" eb="6">
      <t>ヒ</t>
    </rPh>
    <phoneticPr fontId="2"/>
  </si>
  <si>
    <t>Eブロック</t>
    <phoneticPr fontId="2"/>
  </si>
  <si>
    <t>Fブロック</t>
    <phoneticPr fontId="2"/>
  </si>
  <si>
    <t>Hブロック</t>
    <phoneticPr fontId="2"/>
  </si>
  <si>
    <t>Ｄ２</t>
    <phoneticPr fontId="2"/>
  </si>
  <si>
    <t>Ｃ１</t>
    <phoneticPr fontId="2"/>
  </si>
  <si>
    <t>Ｂ２</t>
    <phoneticPr fontId="2"/>
  </si>
  <si>
    <t>Ｈ１</t>
    <phoneticPr fontId="2"/>
  </si>
  <si>
    <t>Ｅ２</t>
    <phoneticPr fontId="2"/>
  </si>
  <si>
    <t>【男子】</t>
    <rPh sb="1" eb="2">
      <t>オトコ</t>
    </rPh>
    <rPh sb="2" eb="3">
      <t>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</si>
  <si>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</si>
  <si>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</si>
  <si>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前原中野木</t>
    <rPh sb="0" eb="2">
      <t>マエハラ</t>
    </rPh>
    <rPh sb="2" eb="5">
      <t>ナカノキ</t>
    </rPh>
    <phoneticPr fontId="2"/>
  </si>
  <si>
    <t>高二</t>
    <rPh sb="0" eb="1">
      <t>タカ</t>
    </rPh>
    <rPh sb="1" eb="2">
      <t>ニ</t>
    </rPh>
    <phoneticPr fontId="2"/>
  </si>
  <si>
    <t>９月　　日（　　）</t>
    <rPh sb="1" eb="2">
      <t>ガツ</t>
    </rPh>
    <rPh sb="4" eb="5">
      <t>ニチ</t>
    </rPh>
    <phoneticPr fontId="2"/>
  </si>
  <si>
    <t>C1</t>
    <phoneticPr fontId="2"/>
  </si>
  <si>
    <t>B2</t>
    <phoneticPr fontId="2"/>
  </si>
  <si>
    <t>E2</t>
    <phoneticPr fontId="2"/>
  </si>
  <si>
    <t>D2</t>
    <phoneticPr fontId="2"/>
  </si>
  <si>
    <t>H1</t>
    <phoneticPr fontId="2"/>
  </si>
  <si>
    <t>習志野台第二小学校</t>
    <rPh sb="0" eb="3">
      <t>ナラシノ</t>
    </rPh>
    <rPh sb="3" eb="4">
      <t>ダイ</t>
    </rPh>
    <rPh sb="4" eb="6">
      <t>ダイニ</t>
    </rPh>
    <rPh sb="6" eb="9">
      <t>ショウガッコウ</t>
    </rPh>
    <phoneticPr fontId="2"/>
  </si>
  <si>
    <t>M１１：３０</t>
    <phoneticPr fontId="2"/>
  </si>
  <si>
    <t>A９：００</t>
    <phoneticPr fontId="2"/>
  </si>
  <si>
    <t>B９：００</t>
    <phoneticPr fontId="2"/>
  </si>
  <si>
    <t>M１２：３０</t>
    <phoneticPr fontId="2"/>
  </si>
  <si>
    <t>B１０：００</t>
    <phoneticPr fontId="2"/>
  </si>
  <si>
    <t>A１０：００</t>
    <phoneticPr fontId="2"/>
  </si>
  <si>
    <t>令和６年度　秋季市民ミニバスケットボール大会　予選リーグ結果　　女　子</t>
    <rPh sb="0" eb="2">
      <t>レイワ</t>
    </rPh>
    <rPh sb="3" eb="5">
      <t>ネンド</t>
    </rPh>
    <rPh sb="6" eb="8">
      <t>シュウキ</t>
    </rPh>
    <rPh sb="8" eb="10">
      <t>シミン</t>
    </rPh>
    <rPh sb="20" eb="22">
      <t>タイカイ</t>
    </rPh>
    <rPh sb="23" eb="25">
      <t>ヨセン</t>
    </rPh>
    <rPh sb="28" eb="30">
      <t>ケッカ</t>
    </rPh>
    <phoneticPr fontId="2"/>
  </si>
  <si>
    <t>令和６年度　秋季市民ミニバスケットボール大会　予選リーグ結果　　男　子</t>
    <rPh sb="0" eb="2">
      <t>レイワ</t>
    </rPh>
    <rPh sb="3" eb="5">
      <t>ネンド</t>
    </rPh>
    <rPh sb="6" eb="8">
      <t>シュウキ</t>
    </rPh>
    <rPh sb="8" eb="10">
      <t>シミン</t>
    </rPh>
    <rPh sb="20" eb="22">
      <t>タイカイ</t>
    </rPh>
    <rPh sb="23" eb="25">
      <t>ヨセン</t>
    </rPh>
    <rPh sb="28" eb="30">
      <t>ケッカ</t>
    </rPh>
    <rPh sb="32" eb="33">
      <t>オトコ</t>
    </rPh>
    <phoneticPr fontId="2"/>
  </si>
  <si>
    <t>秋季市民ミニバスケットボール大会　準決勝リーグ組み合わせ</t>
    <rPh sb="0" eb="2">
      <t>シュウキ</t>
    </rPh>
    <rPh sb="2" eb="4">
      <t>シミン</t>
    </rPh>
    <rPh sb="14" eb="16">
      <t>タイカイ</t>
    </rPh>
    <rPh sb="17" eb="18">
      <t>ジュン</t>
    </rPh>
    <rPh sb="18" eb="20">
      <t>ケッショウ</t>
    </rPh>
    <rPh sb="23" eb="24">
      <t>ク</t>
    </rPh>
    <rPh sb="25" eb="26">
      <t>ア</t>
    </rPh>
    <phoneticPr fontId="2"/>
  </si>
  <si>
    <t>秋季市民ミニバスケットボール大会　予選リーグ組み合わせ（女子）</t>
    <rPh sb="0" eb="2">
      <t>シュウキ</t>
    </rPh>
    <rPh sb="2" eb="4">
      <t>シミン</t>
    </rPh>
    <rPh sb="14" eb="16">
      <t>タイカイ</t>
    </rPh>
    <rPh sb="17" eb="19">
      <t>ヨセン</t>
    </rPh>
    <rPh sb="22" eb="23">
      <t>ク</t>
    </rPh>
    <rPh sb="24" eb="25">
      <t>ア</t>
    </rPh>
    <rPh sb="28" eb="30">
      <t>ジョシ</t>
    </rPh>
    <phoneticPr fontId="2"/>
  </si>
  <si>
    <t>秋季市民ミニバスケットボール大会　予選リーグ組み合わせ（男子）</t>
    <rPh sb="0" eb="2">
      <t>シュウキ</t>
    </rPh>
    <rPh sb="2" eb="4">
      <t>シミン</t>
    </rPh>
    <rPh sb="14" eb="16">
      <t>タイカイ</t>
    </rPh>
    <rPh sb="17" eb="19">
      <t>ヨセン</t>
    </rPh>
    <rPh sb="22" eb="23">
      <t>ク</t>
    </rPh>
    <rPh sb="24" eb="25">
      <t>ア</t>
    </rPh>
    <rPh sb="28" eb="30">
      <t>ダンシ</t>
    </rPh>
    <phoneticPr fontId="2"/>
  </si>
  <si>
    <t>秋季市民ミニバスケットボール大会</t>
    <rPh sb="0" eb="2">
      <t>シュウキ</t>
    </rPh>
    <rPh sb="2" eb="4">
      <t>シミン</t>
    </rPh>
    <rPh sb="14" eb="16">
      <t>タイカイ</t>
    </rPh>
    <phoneticPr fontId="2"/>
  </si>
  <si>
    <t>１３日（日）</t>
    <rPh sb="2" eb="3">
      <t>ニチ</t>
    </rPh>
    <rPh sb="4" eb="5">
      <t>ニチ</t>
    </rPh>
    <phoneticPr fontId="2"/>
  </si>
  <si>
    <t>習志野台第二小学校</t>
    <rPh sb="0" eb="4">
      <t>ナラシノダイ</t>
    </rPh>
    <rPh sb="4" eb="6">
      <t>ダイニ</t>
    </rPh>
    <rPh sb="6" eb="9">
      <t>ショウガッコウ</t>
    </rPh>
    <phoneticPr fontId="2"/>
  </si>
  <si>
    <t>　期日：９月２１日（土）２２日（日）２３（月）</t>
    <rPh sb="1" eb="3">
      <t>キジツ</t>
    </rPh>
    <rPh sb="5" eb="6">
      <t>ガツ</t>
    </rPh>
    <rPh sb="8" eb="9">
      <t>カ</t>
    </rPh>
    <rPh sb="10" eb="11">
      <t>ツチ</t>
    </rPh>
    <rPh sb="14" eb="15">
      <t>ニチ</t>
    </rPh>
    <rPh sb="16" eb="17">
      <t>ニチ</t>
    </rPh>
    <rPh sb="21" eb="22">
      <t>ゲツ</t>
    </rPh>
    <phoneticPr fontId="2"/>
  </si>
  <si>
    <t>令和６年度　秋季市民ミニバスケットボール大会　準決勝リーグ結果</t>
    <rPh sb="0" eb="2">
      <t>レイワ</t>
    </rPh>
    <rPh sb="3" eb="5">
      <t>ネンド</t>
    </rPh>
    <rPh sb="6" eb="8">
      <t>シュウキ</t>
    </rPh>
    <rPh sb="8" eb="10">
      <t>シミン</t>
    </rPh>
    <rPh sb="20" eb="22">
      <t>タイカイ</t>
    </rPh>
    <rPh sb="23" eb="24">
      <t>ジュン</t>
    </rPh>
    <rPh sb="24" eb="26">
      <t>ケッショウ</t>
    </rPh>
    <rPh sb="29" eb="31">
      <t>ケッカ</t>
    </rPh>
    <phoneticPr fontId="2"/>
  </si>
  <si>
    <t>七林</t>
    <rPh sb="0" eb="2">
      <t>ナナバヤシ</t>
    </rPh>
    <phoneticPr fontId="2"/>
  </si>
  <si>
    <t>二和</t>
    <rPh sb="0" eb="2">
      <t>フタワ</t>
    </rPh>
    <phoneticPr fontId="2"/>
  </si>
  <si>
    <t>小栗原</t>
    <rPh sb="0" eb="3">
      <t>オグリハラ</t>
    </rPh>
    <phoneticPr fontId="2"/>
  </si>
  <si>
    <t>八栄</t>
    <rPh sb="0" eb="1">
      <t>ハチ</t>
    </rPh>
    <rPh sb="1" eb="2">
      <t>サカ</t>
    </rPh>
    <phoneticPr fontId="2"/>
  </si>
  <si>
    <t>習台二</t>
    <rPh sb="0" eb="2">
      <t>ナラダイ</t>
    </rPh>
    <rPh sb="2" eb="3">
      <t>ニ</t>
    </rPh>
    <phoneticPr fontId="2"/>
  </si>
  <si>
    <t>八木北</t>
    <rPh sb="0" eb="1">
      <t>ハチ</t>
    </rPh>
    <rPh sb="1" eb="2">
      <t>キ</t>
    </rPh>
    <rPh sb="2" eb="3">
      <t>キタ</t>
    </rPh>
    <phoneticPr fontId="2"/>
  </si>
  <si>
    <t>船橋葛飾</t>
    <rPh sb="0" eb="4">
      <t>フナバシカツシカ</t>
    </rPh>
    <phoneticPr fontId="2"/>
  </si>
  <si>
    <t>南本町</t>
    <rPh sb="0" eb="3">
      <t>ミナミホンチョウ</t>
    </rPh>
    <phoneticPr fontId="2"/>
  </si>
  <si>
    <t>市場</t>
    <rPh sb="0" eb="2">
      <t>イチバ</t>
    </rPh>
    <phoneticPr fontId="2"/>
  </si>
  <si>
    <t>湊町</t>
    <rPh sb="0" eb="1">
      <t>ミナト</t>
    </rPh>
    <rPh sb="1" eb="2">
      <t>マチ</t>
    </rPh>
    <phoneticPr fontId="2"/>
  </si>
  <si>
    <t>八木が谷</t>
    <rPh sb="0" eb="2">
      <t>ヤギ</t>
    </rPh>
    <rPh sb="3" eb="4">
      <t>タニ</t>
    </rPh>
    <phoneticPr fontId="2"/>
  </si>
  <si>
    <t>若松</t>
    <rPh sb="0" eb="2">
      <t>ワカマツ</t>
    </rPh>
    <phoneticPr fontId="2"/>
  </si>
  <si>
    <t>飯山満</t>
    <rPh sb="0" eb="3">
      <t>ハサマ</t>
    </rPh>
    <phoneticPr fontId="2"/>
  </si>
  <si>
    <t>行田</t>
    <rPh sb="0" eb="2">
      <t>ギョウダ</t>
    </rPh>
    <phoneticPr fontId="2"/>
  </si>
  <si>
    <t>前原中野木</t>
    <rPh sb="0" eb="5">
      <t>マエハラナカノキ</t>
    </rPh>
    <phoneticPr fontId="2"/>
  </si>
  <si>
    <t>トリトン</t>
    <phoneticPr fontId="2"/>
  </si>
  <si>
    <t>高三</t>
    <rPh sb="0" eb="1">
      <t>コウ</t>
    </rPh>
    <rPh sb="1" eb="2">
      <t>サン</t>
    </rPh>
    <phoneticPr fontId="2"/>
  </si>
  <si>
    <t>トリトン</t>
    <phoneticPr fontId="2"/>
  </si>
  <si>
    <t>高二</t>
    <rPh sb="0" eb="1">
      <t>コウ</t>
    </rPh>
    <rPh sb="1" eb="2">
      <t>ニ</t>
    </rPh>
    <phoneticPr fontId="2"/>
  </si>
  <si>
    <t>海神南</t>
    <rPh sb="0" eb="3">
      <t>カイジンミナミ</t>
    </rPh>
    <phoneticPr fontId="2"/>
  </si>
  <si>
    <t>hatch</t>
    <phoneticPr fontId="2"/>
  </si>
  <si>
    <t>南本町</t>
    <rPh sb="0" eb="1">
      <t>ミナミ</t>
    </rPh>
    <rPh sb="1" eb="3">
      <t>ホンチョウ</t>
    </rPh>
    <phoneticPr fontId="2"/>
  </si>
  <si>
    <t>習二</t>
    <rPh sb="0" eb="1">
      <t>シュウ</t>
    </rPh>
    <rPh sb="1" eb="2">
      <t>ニ</t>
    </rPh>
    <phoneticPr fontId="2"/>
  </si>
  <si>
    <t>習一</t>
    <rPh sb="0" eb="1">
      <t>ナラ</t>
    </rPh>
    <rPh sb="1" eb="2">
      <t>イチ</t>
    </rPh>
    <phoneticPr fontId="2"/>
  </si>
  <si>
    <t>八木が谷</t>
    <rPh sb="0" eb="1">
      <t>ハチ</t>
    </rPh>
    <rPh sb="1" eb="2">
      <t>キ</t>
    </rPh>
    <rPh sb="3" eb="4">
      <t>タニ</t>
    </rPh>
    <phoneticPr fontId="2"/>
  </si>
  <si>
    <t>２２日</t>
    <rPh sb="2" eb="3">
      <t>ニチ</t>
    </rPh>
    <phoneticPr fontId="2"/>
  </si>
  <si>
    <t>２３日</t>
    <rPh sb="2" eb="3">
      <t>ニチ</t>
    </rPh>
    <phoneticPr fontId="2"/>
  </si>
  <si>
    <t>２１日</t>
    <rPh sb="2" eb="3">
      <t>ニチ</t>
    </rPh>
    <phoneticPr fontId="2"/>
  </si>
  <si>
    <t>２１日　　　２２日</t>
    <rPh sb="2" eb="3">
      <t>ニチ</t>
    </rPh>
    <rPh sb="8" eb="9">
      <t>ニチ</t>
    </rPh>
    <phoneticPr fontId="2"/>
  </si>
  <si>
    <t>２１日　　２２日</t>
    <rPh sb="2" eb="3">
      <t>ニチ</t>
    </rPh>
    <rPh sb="7" eb="8">
      <t>ニチ</t>
    </rPh>
    <phoneticPr fontId="2"/>
  </si>
  <si>
    <t>八栄</t>
    <rPh sb="0" eb="1">
      <t>ハチ</t>
    </rPh>
    <rPh sb="1" eb="2">
      <t>サカエ</t>
    </rPh>
    <phoneticPr fontId="2"/>
  </si>
  <si>
    <t>葛飾</t>
    <rPh sb="0" eb="2">
      <t>カツシカ</t>
    </rPh>
    <phoneticPr fontId="2"/>
  </si>
  <si>
    <t>２２日　　２３日</t>
    <rPh sb="2" eb="3">
      <t>ニチ</t>
    </rPh>
    <rPh sb="7" eb="8">
      <t>ニチ</t>
    </rPh>
    <phoneticPr fontId="2"/>
  </si>
  <si>
    <t>２１日　　　２３日</t>
    <rPh sb="2" eb="3">
      <t>ニチ</t>
    </rPh>
    <rPh sb="8" eb="9">
      <t>ニチ</t>
    </rPh>
    <phoneticPr fontId="2"/>
  </si>
  <si>
    <t>ZETHREE</t>
    <phoneticPr fontId="2"/>
  </si>
  <si>
    <t>習台二</t>
    <rPh sb="0" eb="1">
      <t>シュウ</t>
    </rPh>
    <rPh sb="1" eb="2">
      <t>ダイ</t>
    </rPh>
    <rPh sb="2" eb="3">
      <t>ニ</t>
    </rPh>
    <phoneticPr fontId="2"/>
  </si>
  <si>
    <t>２２日　　　　　　２３日</t>
    <rPh sb="2" eb="3">
      <t>ニチ</t>
    </rPh>
    <rPh sb="11" eb="12">
      <t>ニチ</t>
    </rPh>
    <phoneticPr fontId="2"/>
  </si>
  <si>
    <t>C</t>
  </si>
  <si>
    <t>A</t>
    <phoneticPr fontId="2"/>
  </si>
  <si>
    <t>習台二</t>
    <rPh sb="0" eb="1">
      <t>ナラ</t>
    </rPh>
    <rPh sb="1" eb="2">
      <t>ダイ</t>
    </rPh>
    <rPh sb="2" eb="3">
      <t>フタ</t>
    </rPh>
    <phoneticPr fontId="2"/>
  </si>
  <si>
    <t>法典</t>
    <rPh sb="0" eb="2">
      <t>ホウテン</t>
    </rPh>
    <phoneticPr fontId="2"/>
  </si>
  <si>
    <t>薬円台</t>
    <rPh sb="0" eb="3">
      <t>ヤクエンダイ</t>
    </rPh>
    <phoneticPr fontId="2"/>
  </si>
  <si>
    <t>南本町</t>
    <rPh sb="0" eb="3">
      <t>ミナミホンチョウ</t>
    </rPh>
    <phoneticPr fontId="2"/>
  </si>
  <si>
    <t>八栄</t>
    <rPh sb="0" eb="1">
      <t>ハチ</t>
    </rPh>
    <rPh sb="1" eb="2">
      <t>サカ</t>
    </rPh>
    <phoneticPr fontId="2"/>
  </si>
  <si>
    <t>トリトン</t>
    <phoneticPr fontId="2"/>
  </si>
  <si>
    <t>八木が谷</t>
    <rPh sb="0" eb="2">
      <t>ヤキ</t>
    </rPh>
    <rPh sb="3" eb="4">
      <t>ヤ</t>
    </rPh>
    <phoneticPr fontId="2"/>
  </si>
  <si>
    <t>習台二</t>
    <rPh sb="0" eb="1">
      <t>ナラ</t>
    </rPh>
    <rPh sb="1" eb="2">
      <t>ダイ</t>
    </rPh>
    <rPh sb="2" eb="3">
      <t>フタ</t>
    </rPh>
    <phoneticPr fontId="2"/>
  </si>
  <si>
    <t>塚田</t>
    <rPh sb="0" eb="2">
      <t>ツカダ</t>
    </rPh>
    <phoneticPr fontId="2"/>
  </si>
  <si>
    <t>坪井</t>
    <rPh sb="0" eb="2">
      <t>ツボイ</t>
    </rPh>
    <phoneticPr fontId="2"/>
  </si>
  <si>
    <t>咲が丘</t>
    <rPh sb="0" eb="1">
      <t>サキ</t>
    </rPh>
    <rPh sb="2" eb="3">
      <t>オカ</t>
    </rPh>
    <phoneticPr fontId="2"/>
  </si>
  <si>
    <t>SUN’ｓ</t>
    <phoneticPr fontId="2"/>
  </si>
  <si>
    <t>高三</t>
    <rPh sb="0" eb="1">
      <t>コウ</t>
    </rPh>
    <rPh sb="1" eb="2">
      <t>サン</t>
    </rPh>
    <phoneticPr fontId="2"/>
  </si>
  <si>
    <t>七林</t>
    <rPh sb="0" eb="2">
      <t>ナナバヤシ</t>
    </rPh>
    <phoneticPr fontId="2"/>
  </si>
  <si>
    <t>海神</t>
    <rPh sb="0" eb="2">
      <t>カイジン</t>
    </rPh>
    <phoneticPr fontId="2"/>
  </si>
  <si>
    <t>八木が谷</t>
    <rPh sb="0" eb="2">
      <t>ヤキ</t>
    </rPh>
    <rPh sb="3" eb="4">
      <t>ヤ</t>
    </rPh>
    <phoneticPr fontId="2"/>
  </si>
  <si>
    <t>Hatch</t>
    <phoneticPr fontId="2"/>
  </si>
  <si>
    <t>小栗原</t>
    <rPh sb="0" eb="3">
      <t>オグリハラ</t>
    </rPh>
    <phoneticPr fontId="2"/>
  </si>
  <si>
    <t>船橋葛飾</t>
    <rPh sb="0" eb="4">
      <t>フナバシカツシカ</t>
    </rPh>
    <phoneticPr fontId="2"/>
  </si>
  <si>
    <t>薬円台</t>
    <rPh sb="0" eb="3">
      <t>ヤクエンダイ</t>
    </rPh>
    <phoneticPr fontId="2"/>
  </si>
  <si>
    <t>船橋</t>
    <rPh sb="0" eb="2">
      <t>フナバシ</t>
    </rPh>
    <phoneticPr fontId="2"/>
  </si>
  <si>
    <t>前原中野木</t>
    <rPh sb="0" eb="2">
      <t>マエハラ</t>
    </rPh>
    <rPh sb="2" eb="5">
      <t>ナカノキ</t>
    </rPh>
    <phoneticPr fontId="2"/>
  </si>
  <si>
    <t>飯山満</t>
    <rPh sb="0" eb="3">
      <t>ハサマ</t>
    </rPh>
    <phoneticPr fontId="2"/>
  </si>
  <si>
    <t>習台一</t>
    <rPh sb="0" eb="2">
      <t>ナラダイ</t>
    </rPh>
    <rPh sb="2" eb="3">
      <t>イチ</t>
    </rPh>
    <phoneticPr fontId="2"/>
  </si>
  <si>
    <t>高根東</t>
    <rPh sb="0" eb="2">
      <t>タカネ</t>
    </rPh>
    <rPh sb="2" eb="3">
      <t>ヒガシ</t>
    </rPh>
    <phoneticPr fontId="2"/>
  </si>
  <si>
    <t>トリトン</t>
    <phoneticPr fontId="2"/>
  </si>
  <si>
    <t>夏見台</t>
    <rPh sb="0" eb="3">
      <t>ナツミダイ</t>
    </rPh>
    <phoneticPr fontId="2"/>
  </si>
  <si>
    <t>SUN’ｓライズ</t>
    <phoneticPr fontId="2"/>
  </si>
  <si>
    <t>八栄</t>
    <rPh sb="0" eb="1">
      <t>ハチ</t>
    </rPh>
    <rPh sb="1" eb="2">
      <t>サカ</t>
    </rPh>
    <phoneticPr fontId="2"/>
  </si>
  <si>
    <t>田喜野井</t>
    <rPh sb="0" eb="4">
      <t>タキノイ</t>
    </rPh>
    <phoneticPr fontId="2"/>
  </si>
  <si>
    <t>二和</t>
    <rPh sb="0" eb="2">
      <t>フタワ</t>
    </rPh>
    <phoneticPr fontId="2"/>
  </si>
  <si>
    <t>大穴</t>
    <rPh sb="0" eb="2">
      <t>オオアナ</t>
    </rPh>
    <phoneticPr fontId="2"/>
  </si>
  <si>
    <t>海神南</t>
    <rPh sb="0" eb="3">
      <t>カイジンミナミ</t>
    </rPh>
    <phoneticPr fontId="2"/>
  </si>
  <si>
    <t>古和釜</t>
    <rPh sb="0" eb="3">
      <t>コワガマ</t>
    </rPh>
    <phoneticPr fontId="2"/>
  </si>
  <si>
    <t>高郷</t>
    <rPh sb="0" eb="2">
      <t>タカサト</t>
    </rPh>
    <phoneticPr fontId="2"/>
  </si>
  <si>
    <t>高二</t>
    <rPh sb="0" eb="1">
      <t>コウ</t>
    </rPh>
    <rPh sb="1" eb="2">
      <t>ニ</t>
    </rPh>
    <phoneticPr fontId="2"/>
  </si>
  <si>
    <t>前原中野木</t>
    <rPh sb="0" eb="5">
      <t>マエハラナカノキ</t>
    </rPh>
    <phoneticPr fontId="2"/>
  </si>
  <si>
    <t>SUN'ｓ</t>
    <phoneticPr fontId="2"/>
  </si>
  <si>
    <t>トリトン</t>
    <phoneticPr fontId="2"/>
  </si>
  <si>
    <t>SUN's</t>
    <phoneticPr fontId="2"/>
  </si>
  <si>
    <t>SUN'sライズ</t>
    <phoneticPr fontId="2"/>
  </si>
  <si>
    <t>七林</t>
    <rPh sb="0" eb="2">
      <t>ナナバヤシ</t>
    </rPh>
    <phoneticPr fontId="2"/>
  </si>
  <si>
    <t>八木北</t>
    <rPh sb="0" eb="1">
      <t>ハチ</t>
    </rPh>
    <rPh sb="1" eb="2">
      <t>キ</t>
    </rPh>
    <rPh sb="2" eb="3">
      <t>キタ</t>
    </rPh>
    <phoneticPr fontId="2"/>
  </si>
  <si>
    <t>若松</t>
    <rPh sb="0" eb="2">
      <t>ワカマツ</t>
    </rPh>
    <phoneticPr fontId="2"/>
  </si>
  <si>
    <t>金杉</t>
    <rPh sb="0" eb="2">
      <t>カナスギ</t>
    </rPh>
    <phoneticPr fontId="2"/>
  </si>
  <si>
    <t>三山</t>
    <rPh sb="0" eb="2">
      <t>ミヤマ</t>
    </rPh>
    <phoneticPr fontId="2"/>
  </si>
  <si>
    <t>宮本</t>
    <rPh sb="0" eb="2">
      <t>ミヤモト</t>
    </rPh>
    <phoneticPr fontId="2"/>
  </si>
  <si>
    <t>法典東</t>
    <rPh sb="0" eb="2">
      <t>ホウテン</t>
    </rPh>
    <rPh sb="2" eb="3">
      <t>ヒガシ</t>
    </rPh>
    <phoneticPr fontId="2"/>
  </si>
  <si>
    <t>行田西</t>
    <rPh sb="0" eb="2">
      <t>ギョウダ</t>
    </rPh>
    <rPh sb="2" eb="3">
      <t>ニシ</t>
    </rPh>
    <phoneticPr fontId="2"/>
  </si>
  <si>
    <t>（</t>
    <phoneticPr fontId="2"/>
  </si>
  <si>
    <t>）</t>
    <phoneticPr fontId="2"/>
  </si>
  <si>
    <t>小栗原</t>
    <rPh sb="0" eb="3">
      <t>オグリハラ</t>
    </rPh>
    <phoneticPr fontId="2"/>
  </si>
  <si>
    <t>船橋葛飾</t>
    <rPh sb="0" eb="4">
      <t>フナバシカツシカ</t>
    </rPh>
    <phoneticPr fontId="2"/>
  </si>
  <si>
    <t>前原中野木</t>
    <rPh sb="0" eb="5">
      <t>マエハラナカノキ</t>
    </rPh>
    <phoneticPr fontId="2"/>
  </si>
  <si>
    <t>大穴</t>
    <rPh sb="0" eb="2">
      <t>オオアナ</t>
    </rPh>
    <phoneticPr fontId="2"/>
  </si>
  <si>
    <t>古和釜</t>
    <rPh sb="0" eb="3">
      <t>コワガマ</t>
    </rPh>
    <phoneticPr fontId="2"/>
  </si>
  <si>
    <t>市場</t>
    <rPh sb="0" eb="2">
      <t>イチバ</t>
    </rPh>
    <phoneticPr fontId="2"/>
  </si>
  <si>
    <t>行田</t>
    <rPh sb="0" eb="2">
      <t>ギョウダ</t>
    </rPh>
    <phoneticPr fontId="2"/>
  </si>
  <si>
    <t>塚田</t>
    <rPh sb="0" eb="2">
      <t>ツカダ</t>
    </rPh>
    <phoneticPr fontId="2"/>
  </si>
  <si>
    <t>高郷</t>
    <rPh sb="0" eb="2">
      <t>タカサト</t>
    </rPh>
    <phoneticPr fontId="2"/>
  </si>
  <si>
    <t>海神南</t>
    <rPh sb="0" eb="3">
      <t>カイジンミナミ</t>
    </rPh>
    <phoneticPr fontId="2"/>
  </si>
  <si>
    <t>船橋</t>
    <rPh sb="0" eb="2">
      <t>フナバシ</t>
    </rPh>
    <phoneticPr fontId="2"/>
  </si>
  <si>
    <t>坪井</t>
    <rPh sb="0" eb="2">
      <t>ツボイ</t>
    </rPh>
    <phoneticPr fontId="2"/>
  </si>
  <si>
    <t>高二</t>
    <rPh sb="0" eb="1">
      <t>コウ</t>
    </rPh>
    <rPh sb="1" eb="2">
      <t>ニ</t>
    </rPh>
    <phoneticPr fontId="2"/>
  </si>
  <si>
    <t>習台一</t>
    <rPh sb="0" eb="1">
      <t>シュウ</t>
    </rPh>
    <rPh sb="1" eb="2">
      <t>ダイ</t>
    </rPh>
    <rPh sb="2" eb="3">
      <t>イチ</t>
    </rPh>
    <phoneticPr fontId="2"/>
  </si>
  <si>
    <t>海神南</t>
    <rPh sb="0" eb="2">
      <t>カイジン</t>
    </rPh>
    <rPh sb="2" eb="3">
      <t>ミナミ</t>
    </rPh>
    <phoneticPr fontId="2"/>
  </si>
  <si>
    <t>　期日：１０月６日（日）</t>
    <rPh sb="1" eb="3">
      <t>キジツ</t>
    </rPh>
    <rPh sb="6" eb="7">
      <t>ガツ</t>
    </rPh>
    <rPh sb="8" eb="9">
      <t>ニチ</t>
    </rPh>
    <rPh sb="10" eb="11">
      <t>ニチ</t>
    </rPh>
    <phoneticPr fontId="2"/>
  </si>
  <si>
    <t>　期日：１０月５日（土）</t>
    <rPh sb="1" eb="3">
      <t>キジツ</t>
    </rPh>
    <rPh sb="6" eb="7">
      <t>ガツ</t>
    </rPh>
    <rPh sb="8" eb="9">
      <t>カ</t>
    </rPh>
    <rPh sb="10" eb="11">
      <t>ツチ</t>
    </rPh>
    <phoneticPr fontId="2"/>
  </si>
  <si>
    <t>二和</t>
    <rPh sb="0" eb="2">
      <t>フタワ</t>
    </rPh>
    <phoneticPr fontId="2"/>
  </si>
  <si>
    <t>古和釜</t>
    <rPh sb="0" eb="3">
      <t>コワガマ</t>
    </rPh>
    <phoneticPr fontId="2"/>
  </si>
  <si>
    <t>七林</t>
    <rPh sb="0" eb="2">
      <t>ナナバヤシ</t>
    </rPh>
    <phoneticPr fontId="2"/>
  </si>
  <si>
    <t>習台二</t>
    <rPh sb="0" eb="1">
      <t>シュウ</t>
    </rPh>
    <rPh sb="1" eb="2">
      <t>ダイ</t>
    </rPh>
    <rPh sb="2" eb="3">
      <t>フタ</t>
    </rPh>
    <phoneticPr fontId="2"/>
  </si>
  <si>
    <t>習台二</t>
    <rPh sb="0" eb="1">
      <t>ナラ</t>
    </rPh>
    <rPh sb="1" eb="2">
      <t>ダイ</t>
    </rPh>
    <rPh sb="2" eb="3">
      <t>ニ</t>
    </rPh>
    <phoneticPr fontId="2"/>
  </si>
  <si>
    <t>八木北</t>
    <rPh sb="0" eb="1">
      <t>ハチ</t>
    </rPh>
    <rPh sb="1" eb="2">
      <t>キ</t>
    </rPh>
    <rPh sb="2" eb="3">
      <t>キタ</t>
    </rPh>
    <phoneticPr fontId="2"/>
  </si>
  <si>
    <t>宮本</t>
    <rPh sb="0" eb="2">
      <t>ミヤモト</t>
    </rPh>
    <phoneticPr fontId="2"/>
  </si>
  <si>
    <t>アリーナA
（６日）</t>
    <rPh sb="8" eb="9">
      <t>ニチ</t>
    </rPh>
    <phoneticPr fontId="2"/>
  </si>
  <si>
    <t>SUN's</t>
    <phoneticPr fontId="2"/>
  </si>
  <si>
    <t>船橋葛飾</t>
    <rPh sb="0" eb="2">
      <t>フナバシ</t>
    </rPh>
    <rPh sb="2" eb="4">
      <t>カツシカ</t>
    </rPh>
    <phoneticPr fontId="2"/>
  </si>
  <si>
    <t>ZETHREE</t>
    <phoneticPr fontId="2"/>
  </si>
  <si>
    <t>女子　オリーグ</t>
    <rPh sb="0" eb="2">
      <t>ジョシ</t>
    </rPh>
    <phoneticPr fontId="2"/>
  </si>
  <si>
    <t>女子　カリーグ</t>
    <rPh sb="0" eb="2">
      <t>ジョシ</t>
    </rPh>
    <phoneticPr fontId="2"/>
  </si>
  <si>
    <t>女子　キリーグ</t>
    <rPh sb="0" eb="2">
      <t>ジョシ</t>
    </rPh>
    <phoneticPr fontId="2"/>
  </si>
  <si>
    <t>女子　クリーグ</t>
    <rPh sb="0" eb="2">
      <t>ジョシ</t>
    </rPh>
    <phoneticPr fontId="2"/>
  </si>
  <si>
    <t>SUN'sライズ</t>
    <phoneticPr fontId="2"/>
  </si>
  <si>
    <t>男子　オリーグ</t>
    <rPh sb="0" eb="2">
      <t>ダンシ</t>
    </rPh>
    <phoneticPr fontId="2"/>
  </si>
  <si>
    <t>男子　カリーグ</t>
    <rPh sb="0" eb="2">
      <t>ダンシ</t>
    </rPh>
    <phoneticPr fontId="2"/>
  </si>
  <si>
    <t>男子　キリーグ</t>
    <rPh sb="0" eb="2">
      <t>ダンシ</t>
    </rPh>
    <phoneticPr fontId="2"/>
  </si>
  <si>
    <t>男子　クリーグ</t>
    <rPh sb="0" eb="2">
      <t>ダンシ</t>
    </rPh>
    <phoneticPr fontId="2"/>
  </si>
  <si>
    <t>男子　ケリーグ</t>
    <rPh sb="0" eb="2">
      <t>ダンシ</t>
    </rPh>
    <phoneticPr fontId="2"/>
  </si>
  <si>
    <t>トリトン</t>
    <phoneticPr fontId="2"/>
  </si>
  <si>
    <t>Hatch</t>
    <phoneticPr fontId="2"/>
  </si>
  <si>
    <t>古和釜</t>
    <rPh sb="0" eb="3">
      <t>コワガマ</t>
    </rPh>
    <phoneticPr fontId="2"/>
  </si>
  <si>
    <t>女子　ケリーグ</t>
    <rPh sb="0" eb="2">
      <t>ジョシ</t>
    </rPh>
    <phoneticPr fontId="2"/>
  </si>
  <si>
    <t>湊町</t>
    <rPh sb="0" eb="2">
      <t>ミナトマチ</t>
    </rPh>
    <phoneticPr fontId="2"/>
  </si>
  <si>
    <t>ZETHREE</t>
    <phoneticPr fontId="2"/>
  </si>
  <si>
    <t>若松</t>
    <rPh sb="0" eb="2">
      <t>ワカマツ</t>
    </rPh>
    <phoneticPr fontId="2"/>
  </si>
  <si>
    <t>八木が谷</t>
    <rPh sb="0" eb="2">
      <t>ヤキ</t>
    </rPh>
    <rPh sb="3" eb="4">
      <t>ヤ</t>
    </rPh>
    <phoneticPr fontId="2"/>
  </si>
  <si>
    <t>金杉</t>
    <rPh sb="0" eb="2">
      <t>カナスギ</t>
    </rPh>
    <phoneticPr fontId="2"/>
  </si>
  <si>
    <t>ZETHREE</t>
    <phoneticPr fontId="2"/>
  </si>
  <si>
    <t>(28-20)</t>
    <phoneticPr fontId="2"/>
  </si>
  <si>
    <t>(36-10)</t>
    <phoneticPr fontId="2"/>
  </si>
  <si>
    <t>(14-24)</t>
    <phoneticPr fontId="2"/>
  </si>
  <si>
    <t>(7-11)</t>
    <phoneticPr fontId="2"/>
  </si>
  <si>
    <t>(20-23)</t>
    <phoneticPr fontId="2"/>
  </si>
  <si>
    <t>(21-6)</t>
    <phoneticPr fontId="2"/>
  </si>
  <si>
    <t>(15-23)</t>
    <phoneticPr fontId="2"/>
  </si>
  <si>
    <t>(14-16)</t>
    <phoneticPr fontId="2"/>
  </si>
  <si>
    <t>(20-8)</t>
    <phoneticPr fontId="2"/>
  </si>
  <si>
    <t>(22-10)</t>
    <phoneticPr fontId="2"/>
  </si>
  <si>
    <t>(10-28)</t>
    <phoneticPr fontId="2"/>
  </si>
  <si>
    <t>(8-22)</t>
    <phoneticPr fontId="2"/>
  </si>
  <si>
    <t>(17-10)</t>
    <phoneticPr fontId="2"/>
  </si>
  <si>
    <t>(16-20)</t>
    <phoneticPr fontId="2"/>
  </si>
  <si>
    <t>(18-19)</t>
    <phoneticPr fontId="2"/>
  </si>
  <si>
    <t>(11-22)</t>
    <phoneticPr fontId="2"/>
  </si>
  <si>
    <t>(16-9)</t>
    <phoneticPr fontId="2"/>
  </si>
  <si>
    <t>(23-16)</t>
    <phoneticPr fontId="2"/>
  </si>
  <si>
    <t>(9-19)</t>
    <phoneticPr fontId="2"/>
  </si>
  <si>
    <t>(20-10)</t>
    <phoneticPr fontId="2"/>
  </si>
  <si>
    <t>4 延 2</t>
    <rPh sb="2" eb="3">
      <t>ノブ</t>
    </rPh>
    <phoneticPr fontId="2"/>
  </si>
  <si>
    <t>(33-15)</t>
    <phoneticPr fontId="2"/>
  </si>
  <si>
    <t>(32-26)</t>
    <phoneticPr fontId="2"/>
  </si>
  <si>
    <t>(21-16)</t>
    <phoneticPr fontId="2"/>
  </si>
  <si>
    <t>(25-20)</t>
    <phoneticPr fontId="2"/>
  </si>
  <si>
    <t>(16-14)</t>
    <phoneticPr fontId="2"/>
  </si>
  <si>
    <t>(22-18)</t>
    <phoneticPr fontId="2"/>
  </si>
  <si>
    <t>(12-25)</t>
    <phoneticPr fontId="2"/>
  </si>
  <si>
    <t>(24-13)</t>
    <phoneticPr fontId="2"/>
  </si>
  <si>
    <t>36</t>
    <phoneticPr fontId="2"/>
  </si>
  <si>
    <t>38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</si>
</sst>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SｺﾞｼｯｸM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Up="1">
      <left style="dotted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/>
      <top style="medium">
        <color indexed="64"/>
      </top>
      <bottom style="medium">
        <color indexed="64"/>
      </bottom>
      <diagonal style="dotted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dotted">
        <color indexed="64"/>
      </diagonal>
    </border>
    <border diagonalUp="1"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 style="dotted">
        <color indexed="64"/>
      </diagonal>
    </border>
    <border diagonalUp="1"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dotted">
        <color indexed="64"/>
      </diagonal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dashed">
        <color indexed="64"/>
      </top>
      <bottom/>
      <diagonal/>
    </border>
    <border>
      <left/>
      <right style="thin">
        <color theme="1"/>
      </right>
      <top style="dashed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303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7" fillId="0" borderId="0" xfId="3" applyFont="1" applyBorder="1" applyAlignment="1">
      <alignment vertical="center"/>
    </xf>
    <xf numFmtId="0" fontId="7" fillId="0" borderId="0" xfId="4" applyFont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20" fontId="11" fillId="0" borderId="0" xfId="0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2" fillId="6" borderId="2" xfId="0" applyFont="1" applyFill="1" applyBorder="1" applyAlignment="1">
      <alignment horizontal="center" vertical="center" shrinkToFit="1"/>
    </xf>
    <xf numFmtId="0" fontId="10" fillId="7" borderId="1" xfId="0" applyFon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textRotation="255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18" fillId="0" borderId="0" xfId="1" applyFont="1" applyAlignment="1">
      <alignment vertical="center" shrinkToFit="1"/>
    </xf>
    <xf numFmtId="0" fontId="18" fillId="0" borderId="0" xfId="1" applyFont="1" applyAlignment="1">
      <alignment horizontal="center" vertical="center" shrinkToFit="1"/>
    </xf>
    <xf numFmtId="0" fontId="21" fillId="0" borderId="0" xfId="1" applyFont="1" applyAlignment="1">
      <alignment vertical="center" shrinkToFit="1"/>
    </xf>
    <xf numFmtId="0" fontId="21" fillId="0" borderId="0" xfId="1" applyFont="1" applyBorder="1" applyAlignment="1">
      <alignment vertical="center" shrinkToFit="1"/>
    </xf>
    <xf numFmtId="0" fontId="18" fillId="0" borderId="6" xfId="1" applyFont="1" applyBorder="1" applyAlignment="1">
      <alignment vertical="center" shrinkToFit="1"/>
    </xf>
    <xf numFmtId="0" fontId="18" fillId="0" borderId="7" xfId="1" applyFont="1" applyBorder="1" applyAlignment="1">
      <alignment horizontal="center" vertical="center" shrinkToFit="1"/>
    </xf>
    <xf numFmtId="0" fontId="22" fillId="0" borderId="7" xfId="1" applyFont="1" applyBorder="1" applyAlignment="1">
      <alignment horizontal="center" vertical="center" shrinkToFit="1"/>
    </xf>
    <xf numFmtId="0" fontId="22" fillId="0" borderId="7" xfId="1" applyFont="1" applyBorder="1" applyAlignment="1">
      <alignment vertical="center" shrinkToFit="1"/>
    </xf>
    <xf numFmtId="0" fontId="18" fillId="0" borderId="8" xfId="1" applyFont="1" applyBorder="1" applyAlignment="1">
      <alignment horizontal="center" vertical="center" shrinkToFit="1"/>
    </xf>
    <xf numFmtId="0" fontId="18" fillId="0" borderId="0" xfId="1" applyFont="1" applyBorder="1" applyAlignment="1">
      <alignment vertical="center" shrinkToFit="1"/>
    </xf>
    <xf numFmtId="0" fontId="18" fillId="0" borderId="0" xfId="1" applyFont="1" applyBorder="1" applyAlignment="1">
      <alignment horizontal="center" vertical="center" shrinkToFit="1"/>
    </xf>
    <xf numFmtId="0" fontId="18" fillId="0" borderId="9" xfId="1" applyFont="1" applyBorder="1" applyAlignment="1">
      <alignment horizontal="center" vertical="center" shrinkToFit="1"/>
    </xf>
    <xf numFmtId="0" fontId="18" fillId="0" borderId="10" xfId="1" applyFont="1" applyBorder="1" applyAlignment="1">
      <alignment vertical="center" shrinkToFit="1"/>
    </xf>
    <xf numFmtId="0" fontId="18" fillId="0" borderId="11" xfId="1" applyFont="1" applyBorder="1" applyAlignment="1">
      <alignment vertical="center" shrinkToFit="1"/>
    </xf>
    <xf numFmtId="0" fontId="18" fillId="0" borderId="12" xfId="1" applyFont="1" applyBorder="1" applyAlignment="1">
      <alignment vertical="center" shrinkToFit="1"/>
    </xf>
    <xf numFmtId="0" fontId="18" fillId="0" borderId="12" xfId="1" applyFont="1" applyBorder="1" applyAlignment="1">
      <alignment horizontal="center" vertical="center" shrinkToFit="1"/>
    </xf>
    <xf numFmtId="0" fontId="18" fillId="0" borderId="13" xfId="1" applyFont="1" applyBorder="1" applyAlignment="1">
      <alignment vertical="center" shrinkToFit="1"/>
    </xf>
    <xf numFmtId="0" fontId="22" fillId="0" borderId="0" xfId="1" applyFont="1" applyBorder="1" applyAlignment="1">
      <alignment horizontal="center" vertical="center" shrinkToFit="1"/>
    </xf>
    <xf numFmtId="0" fontId="22" fillId="0" borderId="0" xfId="1" applyFont="1" applyBorder="1" applyAlignment="1">
      <alignment vertical="center" shrinkToFit="1"/>
    </xf>
    <xf numFmtId="0" fontId="15" fillId="0" borderId="6" xfId="2" applyFont="1" applyBorder="1" applyAlignment="1">
      <alignment horizontal="center" vertical="center" shrinkToFit="1"/>
    </xf>
    <xf numFmtId="0" fontId="15" fillId="0" borderId="7" xfId="2" applyFont="1" applyBorder="1" applyAlignment="1">
      <alignment horizontal="center" vertical="center" shrinkToFit="1"/>
    </xf>
    <xf numFmtId="0" fontId="15" fillId="0" borderId="8" xfId="2" applyFont="1" applyBorder="1" applyAlignment="1">
      <alignment horizontal="center" vertical="center" shrinkToFit="1"/>
    </xf>
    <xf numFmtId="0" fontId="15" fillId="0" borderId="0" xfId="2" applyFont="1" applyAlignment="1">
      <alignment vertical="center" shrinkToFit="1"/>
    </xf>
    <xf numFmtId="0" fontId="16" fillId="0" borderId="0" xfId="2" applyFont="1" applyAlignment="1">
      <alignment vertical="center" shrinkToFit="1"/>
    </xf>
    <xf numFmtId="0" fontId="16" fillId="0" borderId="0" xfId="2" applyFont="1" applyBorder="1" applyAlignment="1">
      <alignment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0" borderId="0" xfId="2" applyFont="1" applyBorder="1" applyAlignment="1">
      <alignment horizontal="center" vertical="center" shrinkToFit="1"/>
    </xf>
    <xf numFmtId="0" fontId="16" fillId="0" borderId="11" xfId="2" applyFont="1" applyBorder="1" applyAlignment="1">
      <alignment horizontal="center" vertical="center" shrinkToFit="1"/>
    </xf>
    <xf numFmtId="0" fontId="16" fillId="0" borderId="12" xfId="2" applyFont="1" applyBorder="1" applyAlignment="1">
      <alignment horizontal="center" vertical="center" shrinkToFit="1"/>
    </xf>
    <xf numFmtId="0" fontId="16" fillId="0" borderId="13" xfId="2" applyFont="1" applyBorder="1" applyAlignment="1">
      <alignment horizontal="center" vertical="center" shrinkToFit="1"/>
    </xf>
    <xf numFmtId="0" fontId="16" fillId="0" borderId="0" xfId="2" applyFont="1" applyAlignment="1">
      <alignment horizontal="center" vertical="center" shrinkToFit="1"/>
    </xf>
    <xf numFmtId="0" fontId="16" fillId="0" borderId="9" xfId="2" applyFont="1" applyBorder="1" applyAlignment="1">
      <alignment horizontal="center" vertical="center" shrinkToFit="1"/>
    </xf>
    <xf numFmtId="0" fontId="21" fillId="0" borderId="0" xfId="2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6" fillId="0" borderId="1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right" vertical="center"/>
    </xf>
    <xf numFmtId="0" fontId="1" fillId="0" borderId="11" xfId="1" applyFont="1" applyBorder="1" applyAlignment="1">
      <alignment vertical="top" wrapText="1" shrinkToFit="1"/>
    </xf>
    <xf numFmtId="0" fontId="1" fillId="0" borderId="12" xfId="1" applyFont="1" applyBorder="1" applyAlignment="1">
      <alignment vertical="top" shrinkToFit="1"/>
    </xf>
    <xf numFmtId="0" fontId="1" fillId="0" borderId="13" xfId="1" applyFont="1" applyBorder="1" applyAlignment="1">
      <alignment vertical="top" shrinkToFit="1"/>
    </xf>
    <xf numFmtId="0" fontId="16" fillId="0" borderId="0" xfId="0" applyFont="1" applyBorder="1" applyAlignment="1">
      <alignment horizontal="left"/>
    </xf>
    <xf numFmtId="0" fontId="16" fillId="0" borderId="0" xfId="0" applyFont="1" applyBorder="1">
      <alignment vertical="center"/>
    </xf>
    <xf numFmtId="0" fontId="16" fillId="0" borderId="5" xfId="0" applyFont="1" applyBorder="1" applyAlignment="1">
      <alignment horizontal="center" vertical="center" textRotation="255"/>
    </xf>
    <xf numFmtId="0" fontId="16" fillId="0" borderId="12" xfId="2" applyFont="1" applyBorder="1" applyAlignment="1">
      <alignment vertical="center" shrinkToFit="1"/>
    </xf>
    <xf numFmtId="0" fontId="16" fillId="0" borderId="16" xfId="0" applyFont="1" applyBorder="1" applyAlignment="1">
      <alignment horizontal="right"/>
    </xf>
    <xf numFmtId="0" fontId="16" fillId="0" borderId="1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textRotation="255"/>
    </xf>
    <xf numFmtId="0" fontId="23" fillId="0" borderId="0" xfId="2" applyFont="1" applyBorder="1" applyAlignment="1">
      <alignment horizontal="center" vertical="center" shrinkToFit="1"/>
    </xf>
    <xf numFmtId="0" fontId="23" fillId="0" borderId="0" xfId="2" applyFont="1" applyBorder="1" applyAlignment="1">
      <alignment vertical="center" shrinkToFit="1"/>
    </xf>
    <xf numFmtId="0" fontId="16" fillId="0" borderId="9" xfId="2" applyFont="1" applyBorder="1" applyAlignment="1">
      <alignment vertical="center" shrinkToFit="1"/>
    </xf>
    <xf numFmtId="0" fontId="16" fillId="0" borderId="11" xfId="2" applyFont="1" applyBorder="1" applyAlignment="1">
      <alignment vertical="center" shrinkToFit="1"/>
    </xf>
    <xf numFmtId="0" fontId="16" fillId="0" borderId="13" xfId="2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27" fillId="0" borderId="0" xfId="2" applyFont="1" applyBorder="1" applyAlignment="1">
      <alignment vertical="center" shrinkToFit="1"/>
    </xf>
    <xf numFmtId="0" fontId="27" fillId="0" borderId="0" xfId="2" applyFont="1" applyBorder="1" applyAlignment="1">
      <alignment horizontal="center" vertical="center" shrinkToFit="1"/>
    </xf>
    <xf numFmtId="0" fontId="16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3" fillId="0" borderId="19" xfId="0" applyFont="1" applyBorder="1" applyAlignment="1">
      <alignment vertical="center" shrinkToFit="1"/>
    </xf>
    <xf numFmtId="0" fontId="16" fillId="0" borderId="4" xfId="0" applyFont="1" applyBorder="1" applyAlignment="1">
      <alignment horizontal="left" vertical="center"/>
    </xf>
    <xf numFmtId="0" fontId="18" fillId="0" borderId="0" xfId="1" applyFont="1" applyBorder="1" applyAlignment="1">
      <alignment horizontal="right" vertical="center" shrinkToFit="1"/>
    </xf>
    <xf numFmtId="0" fontId="16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24" fillId="0" borderId="0" xfId="0" applyFont="1" applyAlignment="1">
      <alignment vertical="top" wrapText="1"/>
    </xf>
    <xf numFmtId="0" fontId="11" fillId="0" borderId="12" xfId="0" applyFont="1" applyBorder="1" applyAlignment="1">
      <alignment vertical="center" shrinkToFit="1"/>
    </xf>
    <xf numFmtId="0" fontId="16" fillId="0" borderId="43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 textRotation="255"/>
    </xf>
    <xf numFmtId="0" fontId="16" fillId="0" borderId="14" xfId="0" applyFont="1" applyBorder="1" applyAlignment="1">
      <alignment horizontal="left"/>
    </xf>
    <xf numFmtId="0" fontId="3" fillId="0" borderId="19" xfId="0" applyFont="1" applyBorder="1" applyAlignment="1">
      <alignment horizontal="left" vertical="center" shrinkToFit="1"/>
    </xf>
    <xf numFmtId="0" fontId="16" fillId="0" borderId="0" xfId="2" applyFont="1" applyBorder="1" applyAlignment="1">
      <alignment horizontal="right" vertical="center" shrinkToFit="1"/>
    </xf>
    <xf numFmtId="0" fontId="16" fillId="0" borderId="0" xfId="0" applyFont="1" applyBorder="1" applyAlignment="1">
      <alignment horizontal="right"/>
    </xf>
    <xf numFmtId="0" fontId="14" fillId="0" borderId="0" xfId="0" applyFont="1" applyAlignment="1">
      <alignment horizontal="center" vertical="center" textRotation="255" shrinkToFit="1"/>
    </xf>
    <xf numFmtId="0" fontId="16" fillId="0" borderId="18" xfId="0" applyFont="1" applyBorder="1" applyAlignment="1">
      <alignment horizontal="right" vertical="center"/>
    </xf>
    <xf numFmtId="0" fontId="16" fillId="0" borderId="20" xfId="0" applyFont="1" applyBorder="1" applyAlignment="1">
      <alignment horizontal="left" vertical="center"/>
    </xf>
    <xf numFmtId="0" fontId="16" fillId="0" borderId="2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textRotation="255"/>
    </xf>
    <xf numFmtId="0" fontId="16" fillId="0" borderId="23" xfId="0" applyFont="1" applyBorder="1" applyAlignment="1">
      <alignment horizontal="right" vertical="center"/>
    </xf>
    <xf numFmtId="0" fontId="16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left" vertical="center"/>
    </xf>
    <xf numFmtId="0" fontId="16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left" vertical="center"/>
    </xf>
    <xf numFmtId="0" fontId="16" fillId="0" borderId="28" xfId="0" applyFont="1" applyBorder="1" applyAlignment="1">
      <alignment horizontal="right" vertical="center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right" vertical="center"/>
    </xf>
    <xf numFmtId="0" fontId="16" fillId="0" borderId="48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50" xfId="0" applyFont="1" applyBorder="1" applyAlignment="1">
      <alignment horizontal="right" vertical="center"/>
    </xf>
    <xf numFmtId="0" fontId="16" fillId="0" borderId="51" xfId="0" applyFont="1" applyBorder="1" applyAlignment="1">
      <alignment horizontal="center" vertical="center"/>
    </xf>
    <xf numFmtId="0" fontId="16" fillId="0" borderId="29" xfId="0" applyFont="1" applyBorder="1" applyAlignment="1">
      <alignment horizontal="left" vertical="center"/>
    </xf>
    <xf numFmtId="0" fontId="16" fillId="0" borderId="30" xfId="0" applyFont="1" applyBorder="1" applyAlignment="1">
      <alignment vertical="center"/>
    </xf>
    <xf numFmtId="0" fontId="16" fillId="0" borderId="52" xfId="0" applyFont="1" applyBorder="1" applyAlignment="1">
      <alignment horizontal="center" vertical="center"/>
    </xf>
    <xf numFmtId="0" fontId="16" fillId="0" borderId="21" xfId="0" applyFont="1" applyBorder="1" applyAlignment="1">
      <alignment horizontal="left"/>
    </xf>
    <xf numFmtId="0" fontId="16" fillId="0" borderId="15" xfId="0" applyFont="1" applyBorder="1" applyAlignment="1">
      <alignment horizontal="center" vertical="center" textRotation="255"/>
    </xf>
    <xf numFmtId="0" fontId="16" fillId="0" borderId="10" xfId="2" applyFont="1" applyBorder="1" applyAlignment="1">
      <alignment vertical="center" shrinkToFit="1"/>
    </xf>
    <xf numFmtId="0" fontId="18" fillId="0" borderId="0" xfId="1" applyFont="1" applyBorder="1" applyAlignment="1">
      <alignment horizontal="center" vertical="center" shrinkToFit="1"/>
    </xf>
    <xf numFmtId="0" fontId="19" fillId="0" borderId="0" xfId="1" applyFont="1" applyBorder="1" applyAlignment="1">
      <alignment vertical="center" shrinkToFit="1"/>
    </xf>
    <xf numFmtId="0" fontId="19" fillId="0" borderId="0" xfId="1" applyFont="1" applyBorder="1" applyAlignment="1">
      <alignment horizontal="center" vertical="center" shrinkToFit="1"/>
    </xf>
    <xf numFmtId="0" fontId="19" fillId="0" borderId="10" xfId="1" applyFont="1" applyBorder="1" applyAlignment="1">
      <alignment vertical="center" shrinkToFit="1"/>
    </xf>
    <xf numFmtId="0" fontId="19" fillId="0" borderId="0" xfId="1" applyFont="1" applyBorder="1" applyAlignment="1">
      <alignment horizontal="right" vertical="center" shrinkToFit="1"/>
    </xf>
    <xf numFmtId="0" fontId="19" fillId="0" borderId="9" xfId="1" applyFont="1" applyBorder="1" applyAlignment="1">
      <alignment horizontal="center" vertical="center" shrinkToFit="1"/>
    </xf>
    <xf numFmtId="0" fontId="19" fillId="0" borderId="9" xfId="1" applyFont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19" fillId="0" borderId="10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9" xfId="0" applyFont="1" applyBorder="1">
      <alignment vertical="center"/>
    </xf>
    <xf numFmtId="0" fontId="16" fillId="0" borderId="0" xfId="0" applyFont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 shrinkToFit="1"/>
    </xf>
    <xf numFmtId="49" fontId="16" fillId="0" borderId="14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49" fontId="3" fillId="0" borderId="31" xfId="0" applyNumberFormat="1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horizontal="center" vertical="center" wrapText="1" shrinkToFit="1"/>
    </xf>
    <xf numFmtId="49" fontId="3" fillId="0" borderId="3" xfId="0" applyNumberFormat="1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2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left" vertical="center" wrapText="1" shrinkToFit="1"/>
    </xf>
    <xf numFmtId="0" fontId="28" fillId="0" borderId="7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3" fillId="0" borderId="31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56" fontId="3" fillId="0" borderId="3" xfId="0" applyNumberFormat="1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wrapText="1" shrinkToFit="1"/>
    </xf>
    <xf numFmtId="0" fontId="12" fillId="0" borderId="32" xfId="0" applyFont="1" applyBorder="1" applyAlignment="1">
      <alignment horizontal="center" vertical="center" shrinkToFit="1"/>
    </xf>
    <xf numFmtId="20" fontId="6" fillId="0" borderId="1" xfId="0" applyNumberFormat="1" applyFont="1" applyFill="1" applyBorder="1" applyAlignment="1">
      <alignment horizontal="right" vertical="center" shrinkToFit="1"/>
    </xf>
    <xf numFmtId="0" fontId="6" fillId="0" borderId="32" xfId="0" applyFont="1" applyFill="1" applyBorder="1" applyAlignment="1">
      <alignment horizontal="right" vertical="center" shrinkToFit="1"/>
    </xf>
    <xf numFmtId="0" fontId="8" fillId="0" borderId="31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36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56" fontId="11" fillId="0" borderId="12" xfId="0" applyNumberFormat="1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 shrinkToFit="1"/>
    </xf>
    <xf numFmtId="0" fontId="11" fillId="6" borderId="1" xfId="0" applyFont="1" applyFill="1" applyBorder="1" applyAlignment="1">
      <alignment horizontal="center" vertical="center" shrinkToFit="1"/>
    </xf>
    <xf numFmtId="0" fontId="11" fillId="6" borderId="3" xfId="0" applyFont="1" applyFill="1" applyBorder="1" applyAlignment="1">
      <alignment horizontal="center" vertical="center" shrinkToFit="1"/>
    </xf>
    <xf numFmtId="0" fontId="11" fillId="6" borderId="31" xfId="0" applyFont="1" applyFill="1" applyBorder="1" applyAlignment="1">
      <alignment horizontal="center" vertical="center" shrinkToFit="1"/>
    </xf>
    <xf numFmtId="0" fontId="11" fillId="6" borderId="32" xfId="0" applyFont="1" applyFill="1" applyBorder="1" applyAlignment="1">
      <alignment horizontal="center" vertical="center" shrinkToFit="1"/>
    </xf>
    <xf numFmtId="0" fontId="11" fillId="6" borderId="2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3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3" borderId="2" xfId="0" applyFont="1" applyFill="1" applyBorder="1" applyAlignment="1">
      <alignment horizontal="center" vertical="center" shrinkToFit="1"/>
    </xf>
    <xf numFmtId="0" fontId="11" fillId="5" borderId="31" xfId="0" applyFont="1" applyFill="1" applyBorder="1" applyAlignment="1">
      <alignment horizontal="center" vertical="center" shrinkToFit="1"/>
    </xf>
    <xf numFmtId="0" fontId="11" fillId="5" borderId="2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11" fillId="5" borderId="3" xfId="0" applyFont="1" applyFill="1" applyBorder="1" applyAlignment="1">
      <alignment horizontal="center" vertical="center" shrinkToFit="1"/>
    </xf>
    <xf numFmtId="0" fontId="28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16" fillId="0" borderId="0" xfId="2" applyFont="1" applyBorder="1" applyAlignment="1">
      <alignment horizontal="center" vertical="center" shrinkToFit="1"/>
    </xf>
    <xf numFmtId="0" fontId="16" fillId="0" borderId="9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8" borderId="0" xfId="2" applyFont="1" applyFill="1" applyBorder="1" applyAlignment="1">
      <alignment horizontal="center" vertical="center" shrinkToFit="1"/>
    </xf>
    <xf numFmtId="0" fontId="16" fillId="8" borderId="9" xfId="2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horizontal="center" vertical="center" shrinkToFit="1"/>
    </xf>
    <xf numFmtId="0" fontId="15" fillId="0" borderId="3" xfId="2" applyFont="1" applyBorder="1" applyAlignment="1">
      <alignment horizontal="center" vertical="center" shrinkToFit="1"/>
    </xf>
    <xf numFmtId="0" fontId="15" fillId="0" borderId="2" xfId="2" applyFont="1" applyBorder="1" applyAlignment="1">
      <alignment horizontal="center" vertical="center" shrinkToFit="1"/>
    </xf>
    <xf numFmtId="0" fontId="16" fillId="3" borderId="10" xfId="2" applyFont="1" applyFill="1" applyBorder="1" applyAlignment="1">
      <alignment horizontal="center" vertical="center" shrinkToFit="1"/>
    </xf>
    <xf numFmtId="0" fontId="16" fillId="3" borderId="0" xfId="2" applyFont="1" applyFill="1" applyBorder="1" applyAlignment="1">
      <alignment horizontal="center" vertical="center" shrinkToFit="1"/>
    </xf>
    <xf numFmtId="0" fontId="21" fillId="0" borderId="0" xfId="2" applyFont="1" applyAlignment="1">
      <alignment horizontal="center" vertical="center" shrinkToFit="1"/>
    </xf>
    <xf numFmtId="0" fontId="15" fillId="0" borderId="6" xfId="2" applyFont="1" applyBorder="1" applyAlignment="1">
      <alignment horizontal="center" vertical="center" shrinkToFit="1"/>
    </xf>
    <xf numFmtId="0" fontId="15" fillId="0" borderId="7" xfId="2" applyFont="1" applyBorder="1" applyAlignment="1">
      <alignment horizontal="center" vertical="center" shrinkToFit="1"/>
    </xf>
    <xf numFmtId="0" fontId="15" fillId="0" borderId="8" xfId="2" applyFont="1" applyBorder="1" applyAlignment="1">
      <alignment horizontal="center" vertical="center" shrinkToFit="1"/>
    </xf>
    <xf numFmtId="0" fontId="19" fillId="0" borderId="0" xfId="1" applyFont="1" applyBorder="1" applyAlignment="1">
      <alignment horizontal="center" vertical="center" shrinkToFit="1"/>
    </xf>
    <xf numFmtId="0" fontId="19" fillId="0" borderId="9" xfId="1" applyFont="1" applyBorder="1" applyAlignment="1">
      <alignment horizontal="center" vertical="center" shrinkToFit="1"/>
    </xf>
    <xf numFmtId="0" fontId="19" fillId="0" borderId="10" xfId="1" applyFont="1" applyBorder="1" applyAlignment="1">
      <alignment horizontal="center" vertical="center" shrinkToFit="1"/>
    </xf>
    <xf numFmtId="0" fontId="21" fillId="0" borderId="1" xfId="1" applyFont="1" applyBorder="1" applyAlignment="1">
      <alignment horizontal="center" vertical="center" shrinkToFit="1"/>
    </xf>
    <xf numFmtId="0" fontId="21" fillId="0" borderId="3" xfId="1" applyFont="1" applyBorder="1" applyAlignment="1">
      <alignment horizontal="center" vertical="center" shrinkToFit="1"/>
    </xf>
    <xf numFmtId="0" fontId="21" fillId="0" borderId="2" xfId="1" applyFont="1" applyBorder="1" applyAlignment="1">
      <alignment horizontal="center" vertical="center" shrinkToFit="1"/>
    </xf>
    <xf numFmtId="0" fontId="19" fillId="3" borderId="10" xfId="1" applyFont="1" applyFill="1" applyBorder="1" applyAlignment="1">
      <alignment horizontal="center" vertical="center" shrinkToFit="1"/>
    </xf>
    <xf numFmtId="0" fontId="19" fillId="3" borderId="0" xfId="1" applyFont="1" applyFill="1" applyBorder="1" applyAlignment="1">
      <alignment horizontal="center" vertical="center" shrinkToFit="1"/>
    </xf>
    <xf numFmtId="0" fontId="19" fillId="3" borderId="9" xfId="1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9" fillId="8" borderId="0" xfId="1" applyFont="1" applyFill="1" applyBorder="1" applyAlignment="1">
      <alignment horizontal="center" vertical="center" shrinkToFit="1"/>
    </xf>
    <xf numFmtId="0" fontId="19" fillId="8" borderId="9" xfId="1" applyFont="1" applyFill="1" applyBorder="1" applyAlignment="1">
      <alignment horizontal="center" vertical="center" shrinkToFit="1"/>
    </xf>
    <xf numFmtId="0" fontId="20" fillId="0" borderId="0" xfId="1" applyFont="1" applyAlignment="1">
      <alignment horizontal="center" vertical="center" shrinkToFit="1"/>
    </xf>
    <xf numFmtId="0" fontId="21" fillId="0" borderId="0" xfId="1" applyFont="1" applyBorder="1" applyAlignment="1">
      <alignment horizontal="center" vertical="center" shrinkToFit="1"/>
    </xf>
    <xf numFmtId="0" fontId="18" fillId="0" borderId="0" xfId="1" applyFont="1" applyBorder="1" applyAlignment="1">
      <alignment horizontal="center" vertical="center" shrinkToFit="1"/>
    </xf>
    <xf numFmtId="0" fontId="18" fillId="3" borderId="10" xfId="1" applyFont="1" applyFill="1" applyBorder="1" applyAlignment="1">
      <alignment horizontal="center" vertical="center" shrinkToFit="1"/>
    </xf>
    <xf numFmtId="0" fontId="18" fillId="3" borderId="0" xfId="1" applyFont="1" applyFill="1" applyBorder="1" applyAlignment="1">
      <alignment horizontal="center" vertical="center" shrinkToFit="1"/>
    </xf>
    <xf numFmtId="0" fontId="18" fillId="3" borderId="9" xfId="1" applyFont="1" applyFill="1" applyBorder="1" applyAlignment="1">
      <alignment horizontal="center" vertical="center" shrinkToFit="1"/>
    </xf>
    <xf numFmtId="0" fontId="18" fillId="0" borderId="10" xfId="1" applyFont="1" applyBorder="1" applyAlignment="1">
      <alignment horizontal="center" vertical="center" shrinkToFit="1"/>
    </xf>
    <xf numFmtId="0" fontId="18" fillId="0" borderId="9" xfId="1" applyFont="1" applyBorder="1" applyAlignment="1">
      <alignment horizontal="center" vertical="center" shrinkToFit="1"/>
    </xf>
    <xf numFmtId="49" fontId="16" fillId="0" borderId="0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shrinkToFit="1"/>
    </xf>
    <xf numFmtId="49" fontId="16" fillId="0" borderId="4" xfId="0" applyNumberFormat="1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49" fontId="16" fillId="0" borderId="24" xfId="0" applyNumberFormat="1" applyFont="1" applyBorder="1" applyAlignment="1">
      <alignment horizontal="center" vertical="center" shrinkToFit="1"/>
    </xf>
    <xf numFmtId="49" fontId="16" fillId="0" borderId="20" xfId="0" applyNumberFormat="1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49" fontId="16" fillId="0" borderId="18" xfId="0" applyNumberFormat="1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textRotation="255" shrinkToFit="1"/>
    </xf>
    <xf numFmtId="0" fontId="14" fillId="0" borderId="8" xfId="0" applyFont="1" applyBorder="1" applyAlignment="1">
      <alignment horizontal="center" vertical="center" textRotation="255" shrinkToFit="1"/>
    </xf>
    <xf numFmtId="0" fontId="14" fillId="0" borderId="10" xfId="0" applyFont="1" applyBorder="1" applyAlignment="1">
      <alignment horizontal="center" vertical="center" textRotation="255" shrinkToFit="1"/>
    </xf>
    <xf numFmtId="0" fontId="14" fillId="0" borderId="9" xfId="0" applyFont="1" applyBorder="1" applyAlignment="1">
      <alignment horizontal="center" vertical="center" textRotation="255" shrinkToFit="1"/>
    </xf>
    <xf numFmtId="0" fontId="14" fillId="0" borderId="11" xfId="0" applyFont="1" applyBorder="1" applyAlignment="1">
      <alignment horizontal="center" vertical="center" textRotation="255" shrinkToFit="1"/>
    </xf>
    <xf numFmtId="0" fontId="14" fillId="0" borderId="13" xfId="0" applyFont="1" applyBorder="1" applyAlignment="1">
      <alignment horizontal="center" vertical="center" textRotation="255" shrinkToFit="1"/>
    </xf>
    <xf numFmtId="0" fontId="14" fillId="0" borderId="0" xfId="0" applyFont="1" applyAlignment="1">
      <alignment horizontal="center" vertical="center" textRotation="255" shrinkToFit="1"/>
    </xf>
    <xf numFmtId="49" fontId="16" fillId="0" borderId="14" xfId="0" applyNumberFormat="1" applyFont="1" applyBorder="1" applyAlignment="1">
      <alignment horizontal="center" vertical="center" shrinkToFit="1"/>
    </xf>
    <xf numFmtId="49" fontId="16" fillId="0" borderId="5" xfId="0" applyNumberFormat="1" applyFont="1" applyBorder="1" applyAlignment="1">
      <alignment horizontal="center" vertical="center" shrinkToFit="1"/>
    </xf>
    <xf numFmtId="20" fontId="16" fillId="0" borderId="28" xfId="0" applyNumberFormat="1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49" fontId="16" fillId="0" borderId="28" xfId="0" applyNumberFormat="1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49" fontId="16" fillId="0" borderId="28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24" xfId="0" applyFont="1" applyBorder="1" applyAlignment="1">
      <alignment horizontal="center" vertical="center"/>
    </xf>
  </cellXfs>
  <cellStyles count="5">
    <cellStyle name="標準" xfId="0" builtinId="0"/>
    <cellStyle name="標準_１６年春準決勝リーグ結果" xfId="1"/>
    <cellStyle name="標準_１６年春予選一覧" xfId="2"/>
    <cellStyle name="標準_プログラム組み合わせ" xfId="3"/>
    <cellStyle name="標準_抽選会　女子　１８春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zoomScaleNormal="100" workbookViewId="0">
      <selection activeCell="AQ5" sqref="AQ5"/>
    </sheetView>
  </sheetViews>
  <sheetFormatPr defaultColWidth="4.375" defaultRowHeight="27.75" customHeight="1"/>
  <cols>
    <col min="1" max="16" width="5.625" style="1" customWidth="1"/>
    <col min="17" max="22" width="4.125" style="1" customWidth="1"/>
    <col min="23" max="16384" width="4.375" style="1"/>
  </cols>
  <sheetData>
    <row r="1" spans="1:21" ht="27.75" customHeight="1">
      <c r="A1" s="157" t="s">
        <v>166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21" ht="27.75" customHeight="1">
      <c r="A2" s="171" t="s">
        <v>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2"/>
    </row>
    <row r="3" spans="1:21" ht="27.75" customHeight="1">
      <c r="A3" s="173" t="s">
        <v>1</v>
      </c>
      <c r="B3" s="173"/>
      <c r="C3" s="173"/>
      <c r="D3" s="173"/>
      <c r="E3" s="172">
        <v>35</v>
      </c>
      <c r="F3" s="172"/>
      <c r="G3" s="172" t="s">
        <v>19</v>
      </c>
      <c r="H3" s="172"/>
    </row>
    <row r="4" spans="1:21" ht="27.75" customHeight="1">
      <c r="A4" s="157" t="s">
        <v>169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</row>
    <row r="5" spans="1:21" ht="17.25" customHeight="1" thickBot="1"/>
    <row r="6" spans="1:21" ht="30" customHeight="1" thickBot="1">
      <c r="A6" s="187" t="s">
        <v>2</v>
      </c>
      <c r="B6" s="184"/>
      <c r="C6" s="183" t="s">
        <v>6</v>
      </c>
      <c r="D6" s="184"/>
      <c r="E6" s="183" t="s">
        <v>3</v>
      </c>
      <c r="F6" s="185"/>
      <c r="G6" s="185"/>
      <c r="H6" s="185"/>
      <c r="I6" s="185"/>
      <c r="J6" s="185"/>
      <c r="K6" s="185"/>
      <c r="L6" s="184"/>
      <c r="M6" s="183" t="s">
        <v>4</v>
      </c>
      <c r="N6" s="184"/>
      <c r="O6" s="185" t="s">
        <v>5</v>
      </c>
      <c r="P6" s="186"/>
      <c r="T6" s="65"/>
      <c r="U6" s="65"/>
    </row>
    <row r="7" spans="1:21" ht="30" customHeight="1" thickBot="1">
      <c r="A7" s="155" t="s">
        <v>7</v>
      </c>
      <c r="B7" s="156"/>
      <c r="C7" s="158" t="s">
        <v>20</v>
      </c>
      <c r="D7" s="159"/>
      <c r="E7" s="163" t="s">
        <v>205</v>
      </c>
      <c r="F7" s="164"/>
      <c r="G7" s="164" t="s">
        <v>100</v>
      </c>
      <c r="H7" s="164"/>
      <c r="I7" s="164" t="s">
        <v>189</v>
      </c>
      <c r="J7" s="164"/>
      <c r="K7" s="181"/>
      <c r="L7" s="182"/>
      <c r="M7" s="158" t="s">
        <v>20</v>
      </c>
      <c r="N7" s="159"/>
      <c r="O7" s="174" t="s">
        <v>196</v>
      </c>
      <c r="P7" s="168"/>
      <c r="T7" s="65"/>
      <c r="U7" s="65"/>
    </row>
    <row r="8" spans="1:21" ht="30" customHeight="1" thickBot="1">
      <c r="A8" s="155" t="s">
        <v>8</v>
      </c>
      <c r="B8" s="156"/>
      <c r="C8" s="158" t="s">
        <v>171</v>
      </c>
      <c r="D8" s="159"/>
      <c r="E8" s="163" t="s">
        <v>176</v>
      </c>
      <c r="F8" s="164"/>
      <c r="G8" s="164" t="s">
        <v>182</v>
      </c>
      <c r="H8" s="164"/>
      <c r="I8" s="164" t="s">
        <v>23</v>
      </c>
      <c r="J8" s="164"/>
      <c r="K8" s="181"/>
      <c r="L8" s="182"/>
      <c r="M8" s="158" t="s">
        <v>171</v>
      </c>
      <c r="N8" s="159"/>
      <c r="O8" s="174" t="s">
        <v>197</v>
      </c>
      <c r="P8" s="168"/>
      <c r="T8" s="65"/>
      <c r="U8" s="65"/>
    </row>
    <row r="9" spans="1:21" ht="30" customHeight="1" thickBot="1">
      <c r="A9" s="155" t="s">
        <v>9</v>
      </c>
      <c r="B9" s="156"/>
      <c r="C9" s="158" t="s">
        <v>172</v>
      </c>
      <c r="D9" s="159"/>
      <c r="E9" s="163" t="s">
        <v>24</v>
      </c>
      <c r="F9" s="164"/>
      <c r="G9" s="164" t="s">
        <v>190</v>
      </c>
      <c r="H9" s="164"/>
      <c r="I9" s="164" t="s">
        <v>94</v>
      </c>
      <c r="J9" s="164"/>
      <c r="K9" s="164" t="s">
        <v>93</v>
      </c>
      <c r="L9" s="169"/>
      <c r="M9" s="158" t="s">
        <v>172</v>
      </c>
      <c r="N9" s="159"/>
      <c r="O9" s="167" t="s">
        <v>199</v>
      </c>
      <c r="P9" s="166"/>
      <c r="T9" s="65"/>
      <c r="U9" s="65"/>
    </row>
    <row r="10" spans="1:21" ht="30" customHeight="1" thickBot="1">
      <c r="A10" s="155" t="s">
        <v>10</v>
      </c>
      <c r="B10" s="156"/>
      <c r="C10" s="158" t="s">
        <v>173</v>
      </c>
      <c r="D10" s="159"/>
      <c r="E10" s="163" t="s">
        <v>177</v>
      </c>
      <c r="F10" s="164"/>
      <c r="G10" s="164" t="s">
        <v>33</v>
      </c>
      <c r="H10" s="164"/>
      <c r="I10" s="164" t="s">
        <v>191</v>
      </c>
      <c r="J10" s="164"/>
      <c r="K10" s="164" t="s">
        <v>97</v>
      </c>
      <c r="L10" s="169"/>
      <c r="M10" s="158" t="s">
        <v>33</v>
      </c>
      <c r="N10" s="159"/>
      <c r="O10" s="167" t="s">
        <v>200</v>
      </c>
      <c r="P10" s="166"/>
      <c r="T10" s="65"/>
      <c r="U10" s="65"/>
    </row>
    <row r="11" spans="1:21" ht="30" customHeight="1" thickBot="1">
      <c r="A11" s="155" t="s">
        <v>11</v>
      </c>
      <c r="B11" s="156"/>
      <c r="C11" s="158" t="s">
        <v>99</v>
      </c>
      <c r="D11" s="159"/>
      <c r="E11" s="163" t="s">
        <v>98</v>
      </c>
      <c r="F11" s="164"/>
      <c r="G11" s="164" t="s">
        <v>22</v>
      </c>
      <c r="H11" s="164"/>
      <c r="I11" s="164" t="s">
        <v>32</v>
      </c>
      <c r="J11" s="164"/>
      <c r="K11" s="164" t="s">
        <v>104</v>
      </c>
      <c r="L11" s="169"/>
      <c r="M11" s="158" t="s">
        <v>22</v>
      </c>
      <c r="N11" s="159"/>
      <c r="O11" s="165" t="s">
        <v>207</v>
      </c>
      <c r="P11" s="166"/>
      <c r="T11" s="65"/>
      <c r="U11" s="65"/>
    </row>
    <row r="12" spans="1:21" ht="30" customHeight="1" thickBot="1">
      <c r="A12" s="155" t="s">
        <v>12</v>
      </c>
      <c r="B12" s="156"/>
      <c r="C12" s="158" t="s">
        <v>174</v>
      </c>
      <c r="D12" s="159"/>
      <c r="E12" s="163" t="s">
        <v>195</v>
      </c>
      <c r="F12" s="164"/>
      <c r="G12" s="164" t="s">
        <v>192</v>
      </c>
      <c r="H12" s="164"/>
      <c r="I12" s="164" t="s">
        <v>188</v>
      </c>
      <c r="J12" s="164"/>
      <c r="K12" s="181"/>
      <c r="L12" s="182"/>
      <c r="M12" s="158" t="s">
        <v>195</v>
      </c>
      <c r="N12" s="159"/>
      <c r="O12" s="167" t="s">
        <v>198</v>
      </c>
      <c r="P12" s="168"/>
      <c r="T12" s="65"/>
      <c r="U12" s="65"/>
    </row>
    <row r="13" spans="1:21" ht="30" customHeight="1" thickBot="1">
      <c r="A13" s="155" t="s">
        <v>13</v>
      </c>
      <c r="B13" s="156"/>
      <c r="C13" s="158" t="s">
        <v>187</v>
      </c>
      <c r="D13" s="159"/>
      <c r="E13" s="163" t="s">
        <v>146</v>
      </c>
      <c r="F13" s="164"/>
      <c r="G13" s="164" t="s">
        <v>183</v>
      </c>
      <c r="H13" s="164"/>
      <c r="I13" s="164" t="s">
        <v>96</v>
      </c>
      <c r="J13" s="164"/>
      <c r="K13" s="181"/>
      <c r="L13" s="182"/>
      <c r="M13" s="158" t="s">
        <v>96</v>
      </c>
      <c r="N13" s="159"/>
      <c r="O13" s="174" t="s">
        <v>196</v>
      </c>
      <c r="P13" s="168"/>
      <c r="T13" s="65"/>
      <c r="U13" s="65"/>
    </row>
    <row r="14" spans="1:21" ht="30" customHeight="1" thickBot="1">
      <c r="A14" s="155" t="s">
        <v>14</v>
      </c>
      <c r="B14" s="156"/>
      <c r="C14" s="158" t="s">
        <v>175</v>
      </c>
      <c r="D14" s="159"/>
      <c r="E14" s="163" t="s">
        <v>102</v>
      </c>
      <c r="F14" s="164"/>
      <c r="G14" s="164" t="s">
        <v>95</v>
      </c>
      <c r="H14" s="164"/>
      <c r="I14" s="164" t="s">
        <v>25</v>
      </c>
      <c r="J14" s="164"/>
      <c r="K14" s="181"/>
      <c r="L14" s="182"/>
      <c r="M14" s="161" t="s">
        <v>206</v>
      </c>
      <c r="N14" s="161"/>
      <c r="O14" s="179" t="s">
        <v>196</v>
      </c>
      <c r="P14" s="168"/>
      <c r="T14" s="65"/>
      <c r="U14" s="65"/>
    </row>
    <row r="15" spans="1:21" ht="27.75" customHeight="1">
      <c r="A15" s="180"/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R15" s="65"/>
      <c r="S15" s="65"/>
    </row>
    <row r="16" spans="1:21" ht="27.75" customHeight="1">
      <c r="A16" s="173" t="s">
        <v>92</v>
      </c>
      <c r="B16" s="173"/>
      <c r="C16" s="173"/>
      <c r="D16" s="173"/>
      <c r="R16" s="65"/>
      <c r="S16" s="65"/>
    </row>
    <row r="17" spans="1:19" ht="27.75" customHeight="1">
      <c r="A17" s="157" t="s">
        <v>276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R17" s="65"/>
      <c r="S17" s="65"/>
    </row>
    <row r="18" spans="1:19" ht="10.5" customHeight="1" thickBot="1">
      <c r="R18" s="65"/>
      <c r="S18" s="65"/>
    </row>
    <row r="19" spans="1:19" ht="27.75" customHeight="1" thickBot="1">
      <c r="A19" s="177" t="s">
        <v>2</v>
      </c>
      <c r="B19" s="159"/>
      <c r="C19" s="158" t="s">
        <v>4</v>
      </c>
      <c r="D19" s="159"/>
      <c r="E19" s="161" t="s">
        <v>15</v>
      </c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2"/>
      <c r="R19" s="65"/>
      <c r="S19" s="65"/>
    </row>
    <row r="20" spans="1:19" ht="32.25" customHeight="1" thickBot="1">
      <c r="A20" s="155" t="s">
        <v>27</v>
      </c>
      <c r="B20" s="156"/>
      <c r="C20" s="160" t="s">
        <v>279</v>
      </c>
      <c r="D20" s="159"/>
      <c r="E20" s="104" t="s">
        <v>105</v>
      </c>
      <c r="F20" s="158" t="s">
        <v>243</v>
      </c>
      <c r="G20" s="159"/>
      <c r="H20" s="93" t="s">
        <v>108</v>
      </c>
      <c r="I20" s="158" t="s">
        <v>254</v>
      </c>
      <c r="J20" s="159"/>
      <c r="K20" s="93" t="s">
        <v>111</v>
      </c>
      <c r="L20" s="158" t="s">
        <v>241</v>
      </c>
      <c r="M20" s="159"/>
      <c r="N20" s="93" t="s">
        <v>113</v>
      </c>
      <c r="O20" s="158" t="s">
        <v>232</v>
      </c>
      <c r="P20" s="162"/>
      <c r="R20" s="65"/>
      <c r="S20" s="65"/>
    </row>
    <row r="21" spans="1:19" ht="32.25" customHeight="1" thickBot="1">
      <c r="A21" s="155" t="s">
        <v>28</v>
      </c>
      <c r="B21" s="156"/>
      <c r="C21" s="160" t="s">
        <v>280</v>
      </c>
      <c r="D21" s="159"/>
      <c r="E21" s="104" t="s">
        <v>106</v>
      </c>
      <c r="F21" s="158" t="s">
        <v>251</v>
      </c>
      <c r="G21" s="159"/>
      <c r="H21" s="93" t="s">
        <v>109</v>
      </c>
      <c r="I21" s="158" t="s">
        <v>214</v>
      </c>
      <c r="J21" s="159"/>
      <c r="K21" s="93" t="s">
        <v>152</v>
      </c>
      <c r="L21" s="158" t="s">
        <v>227</v>
      </c>
      <c r="M21" s="159"/>
      <c r="N21" s="93" t="s">
        <v>114</v>
      </c>
      <c r="O21" s="158" t="s">
        <v>218</v>
      </c>
      <c r="P21" s="162"/>
      <c r="R21" s="65"/>
      <c r="S21" s="65"/>
    </row>
    <row r="22" spans="1:19" ht="32.25" customHeight="1" thickBot="1">
      <c r="A22" s="155" t="s">
        <v>29</v>
      </c>
      <c r="B22" s="156"/>
      <c r="C22" s="160" t="s">
        <v>278</v>
      </c>
      <c r="D22" s="159"/>
      <c r="E22" s="104" t="s">
        <v>149</v>
      </c>
      <c r="F22" s="158" t="s">
        <v>240</v>
      </c>
      <c r="G22" s="159"/>
      <c r="H22" s="93" t="s">
        <v>110</v>
      </c>
      <c r="I22" s="158" t="s">
        <v>246</v>
      </c>
      <c r="J22" s="159"/>
      <c r="K22" s="93" t="s">
        <v>150</v>
      </c>
      <c r="L22" s="158" t="s">
        <v>252</v>
      </c>
      <c r="M22" s="159"/>
      <c r="N22" s="93" t="s">
        <v>115</v>
      </c>
      <c r="O22" s="158" t="s">
        <v>215</v>
      </c>
      <c r="P22" s="162"/>
      <c r="R22" s="65"/>
      <c r="S22" s="65"/>
    </row>
    <row r="23" spans="1:19" ht="32.25" customHeight="1" thickBot="1">
      <c r="A23" s="155" t="s">
        <v>30</v>
      </c>
      <c r="B23" s="156"/>
      <c r="C23" s="160" t="s">
        <v>281</v>
      </c>
      <c r="D23" s="159"/>
      <c r="E23" s="104" t="s">
        <v>107</v>
      </c>
      <c r="F23" s="158" t="s">
        <v>226</v>
      </c>
      <c r="G23" s="159"/>
      <c r="H23" s="93" t="s">
        <v>153</v>
      </c>
      <c r="I23" s="158" t="s">
        <v>217</v>
      </c>
      <c r="J23" s="159"/>
      <c r="K23" s="93" t="s">
        <v>112</v>
      </c>
      <c r="L23" s="158" t="s">
        <v>244</v>
      </c>
      <c r="M23" s="159"/>
      <c r="N23" s="93" t="s">
        <v>151</v>
      </c>
      <c r="O23" s="158" t="s">
        <v>255</v>
      </c>
      <c r="P23" s="162"/>
      <c r="R23" s="65"/>
      <c r="S23" s="65"/>
    </row>
    <row r="24" spans="1:19" ht="27.75" customHeight="1">
      <c r="C24" s="175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R24" s="65"/>
      <c r="S24" s="65"/>
    </row>
    <row r="25" spans="1:19" ht="27.75" customHeight="1"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R25" s="65"/>
      <c r="S25" s="65"/>
    </row>
    <row r="26" spans="1:19" ht="27.75" customHeight="1">
      <c r="R26" s="65"/>
      <c r="S26" s="65"/>
    </row>
    <row r="27" spans="1:19" ht="27.75" customHeight="1">
      <c r="R27" s="65"/>
      <c r="S27" s="65"/>
    </row>
    <row r="28" spans="1:19" ht="27.75" customHeight="1">
      <c r="R28" s="65"/>
      <c r="S28" s="65"/>
    </row>
    <row r="29" spans="1:19" ht="27.75" customHeight="1">
      <c r="R29" s="65"/>
      <c r="S29" s="65"/>
    </row>
    <row r="30" spans="1:19" ht="27.75" customHeight="1">
      <c r="R30" s="65"/>
      <c r="S30" s="65"/>
    </row>
    <row r="31" spans="1:19" ht="27.75" customHeight="1">
      <c r="R31" s="65"/>
      <c r="S31" s="65"/>
    </row>
    <row r="32" spans="1:19" ht="27.75" customHeight="1">
      <c r="R32" s="178"/>
      <c r="S32" s="178"/>
    </row>
  </sheetData>
  <mergeCells count="108">
    <mergeCell ref="A6:B6"/>
    <mergeCell ref="C6:D6"/>
    <mergeCell ref="C7:D7"/>
    <mergeCell ref="A7:B7"/>
    <mergeCell ref="A9:B9"/>
    <mergeCell ref="C9:D9"/>
    <mergeCell ref="C8:D8"/>
    <mergeCell ref="I8:J8"/>
    <mergeCell ref="E8:F8"/>
    <mergeCell ref="M6:N6"/>
    <mergeCell ref="O6:P6"/>
    <mergeCell ref="E7:F7"/>
    <mergeCell ref="G7:H7"/>
    <mergeCell ref="O8:P8"/>
    <mergeCell ref="I7:J7"/>
    <mergeCell ref="M7:N7"/>
    <mergeCell ref="K8:L8"/>
    <mergeCell ref="O7:P7"/>
    <mergeCell ref="G8:H8"/>
    <mergeCell ref="E6:L6"/>
    <mergeCell ref="M8:N8"/>
    <mergeCell ref="K7:L7"/>
    <mergeCell ref="A10:B10"/>
    <mergeCell ref="C10:D10"/>
    <mergeCell ref="I10:J10"/>
    <mergeCell ref="K10:L10"/>
    <mergeCell ref="A8:B8"/>
    <mergeCell ref="K9:L9"/>
    <mergeCell ref="E9:F9"/>
    <mergeCell ref="G9:H9"/>
    <mergeCell ref="I9:J9"/>
    <mergeCell ref="M10:N10"/>
    <mergeCell ref="E10:F10"/>
    <mergeCell ref="G10:H10"/>
    <mergeCell ref="K13:L13"/>
    <mergeCell ref="K12:L12"/>
    <mergeCell ref="O9:P9"/>
    <mergeCell ref="O10:P10"/>
    <mergeCell ref="I11:J11"/>
    <mergeCell ref="M11:N11"/>
    <mergeCell ref="G12:H12"/>
    <mergeCell ref="I12:J12"/>
    <mergeCell ref="M12:N12"/>
    <mergeCell ref="M9:N9"/>
    <mergeCell ref="G13:H13"/>
    <mergeCell ref="I13:J13"/>
    <mergeCell ref="R32:S32"/>
    <mergeCell ref="L23:M23"/>
    <mergeCell ref="O23:P23"/>
    <mergeCell ref="O21:P21"/>
    <mergeCell ref="O14:P14"/>
    <mergeCell ref="A15:N15"/>
    <mergeCell ref="A14:B14"/>
    <mergeCell ref="F23:G23"/>
    <mergeCell ref="C23:D23"/>
    <mergeCell ref="I23:J23"/>
    <mergeCell ref="I14:J14"/>
    <mergeCell ref="L22:M22"/>
    <mergeCell ref="F20:G20"/>
    <mergeCell ref="K14:L14"/>
    <mergeCell ref="A22:B22"/>
    <mergeCell ref="C21:D21"/>
    <mergeCell ref="C14:D14"/>
    <mergeCell ref="E14:F14"/>
    <mergeCell ref="L21:M21"/>
    <mergeCell ref="L20:M20"/>
    <mergeCell ref="O20:P20"/>
    <mergeCell ref="I20:J20"/>
    <mergeCell ref="A21:B21"/>
    <mergeCell ref="A4:P4"/>
    <mergeCell ref="C25:P25"/>
    <mergeCell ref="O22:P22"/>
    <mergeCell ref="A1:P1"/>
    <mergeCell ref="A2:P2"/>
    <mergeCell ref="E3:F3"/>
    <mergeCell ref="G3:H3"/>
    <mergeCell ref="A3:D3"/>
    <mergeCell ref="A16:D16"/>
    <mergeCell ref="M13:N13"/>
    <mergeCell ref="O13:P13"/>
    <mergeCell ref="A12:B12"/>
    <mergeCell ref="G14:H14"/>
    <mergeCell ref="C19:D19"/>
    <mergeCell ref="I22:J22"/>
    <mergeCell ref="C24:P24"/>
    <mergeCell ref="A23:B23"/>
    <mergeCell ref="C22:D22"/>
    <mergeCell ref="F22:G22"/>
    <mergeCell ref="A19:B19"/>
    <mergeCell ref="C11:D11"/>
    <mergeCell ref="A13:B13"/>
    <mergeCell ref="C12:D12"/>
    <mergeCell ref="G11:H11"/>
    <mergeCell ref="A11:B11"/>
    <mergeCell ref="A17:P17"/>
    <mergeCell ref="A20:B20"/>
    <mergeCell ref="F21:G21"/>
    <mergeCell ref="I21:J21"/>
    <mergeCell ref="C20:D20"/>
    <mergeCell ref="M14:N14"/>
    <mergeCell ref="E19:P19"/>
    <mergeCell ref="E12:F12"/>
    <mergeCell ref="O11:P11"/>
    <mergeCell ref="C13:D13"/>
    <mergeCell ref="E13:F13"/>
    <mergeCell ref="O12:P12"/>
    <mergeCell ref="K11:L11"/>
    <mergeCell ref="E11:F11"/>
  </mergeCells>
  <phoneticPr fontId="2"/>
  <pageMargins left="0.78740157480314965" right="0.78740157480314965" top="0.78740157480314965" bottom="0.98425196850393704" header="0.51181102362204722" footer="0.51181102362204722"/>
  <pageSetup paperSize="13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tabSelected="1" topLeftCell="A10" workbookViewId="0">
      <selection activeCell="I19" sqref="I19:J19"/>
    </sheetView>
  </sheetViews>
  <sheetFormatPr defaultColWidth="4.375" defaultRowHeight="18.75" customHeight="1"/>
  <cols>
    <col min="1" max="1" width="4.375" style="24"/>
    <col min="2" max="17" width="5" style="24" customWidth="1"/>
    <col min="18" max="16384" width="4.375" style="24"/>
  </cols>
  <sheetData>
    <row r="1" spans="1:26" s="25" customFormat="1" ht="24">
      <c r="B1" s="284" t="s">
        <v>76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</row>
    <row r="2" spans="1:26" s="25" customFormat="1" ht="9" customHeight="1">
      <c r="K2" s="29"/>
      <c r="L2" s="98"/>
      <c r="M2" s="98"/>
      <c r="N2" s="271"/>
      <c r="O2" s="271"/>
      <c r="P2" s="271"/>
      <c r="Q2" s="271"/>
    </row>
    <row r="3" spans="1:26" s="25" customFormat="1" ht="25.5" customHeight="1">
      <c r="B3" s="30" t="s">
        <v>143</v>
      </c>
      <c r="H3" s="259"/>
      <c r="I3" s="259"/>
      <c r="J3" s="259"/>
      <c r="K3" s="259"/>
      <c r="L3" s="98"/>
      <c r="M3" s="98"/>
      <c r="N3" s="98"/>
      <c r="O3" s="98"/>
      <c r="P3" s="272"/>
      <c r="Q3" s="272"/>
      <c r="S3" s="91"/>
      <c r="T3" s="91"/>
      <c r="U3" s="91"/>
      <c r="V3" s="91"/>
      <c r="W3" s="91"/>
      <c r="X3" s="91"/>
      <c r="Y3" s="91"/>
      <c r="Z3" s="91"/>
    </row>
    <row r="4" spans="1:26" s="25" customFormat="1" ht="20.25" customHeight="1">
      <c r="A4" s="279" t="s">
        <v>167</v>
      </c>
      <c r="B4" s="279"/>
      <c r="F4" s="68"/>
      <c r="G4" s="68"/>
      <c r="H4" s="68"/>
      <c r="I4" s="111"/>
      <c r="J4" s="26"/>
      <c r="K4" s="26"/>
      <c r="L4" s="98"/>
      <c r="M4" s="98"/>
      <c r="N4" s="98"/>
      <c r="O4" s="98"/>
      <c r="P4" s="98"/>
      <c r="S4" s="91"/>
      <c r="T4" s="91"/>
      <c r="U4" s="91"/>
      <c r="V4" s="91"/>
      <c r="W4" s="91"/>
      <c r="X4" s="91"/>
      <c r="Y4" s="91"/>
      <c r="Z4" s="91"/>
    </row>
    <row r="5" spans="1:26" s="25" customFormat="1" ht="20.25" customHeight="1">
      <c r="A5" s="281" t="s">
        <v>168</v>
      </c>
      <c r="B5" s="281"/>
      <c r="C5" s="281"/>
      <c r="D5" s="281"/>
      <c r="E5" s="111"/>
      <c r="F5" s="68"/>
      <c r="G5" s="26"/>
      <c r="H5" s="67"/>
      <c r="I5" s="273" t="s">
        <v>158</v>
      </c>
      <c r="J5" s="274"/>
      <c r="K5" s="94"/>
      <c r="L5" s="79"/>
      <c r="M5" s="79"/>
      <c r="N5" s="110"/>
      <c r="O5" s="68"/>
      <c r="P5" s="278"/>
      <c r="Q5" s="278"/>
      <c r="R5" s="278"/>
      <c r="S5" s="91"/>
      <c r="T5" s="91"/>
      <c r="U5" s="91"/>
      <c r="V5" s="91"/>
      <c r="W5" s="91"/>
      <c r="X5" s="91"/>
      <c r="Y5" s="91"/>
      <c r="Z5" s="91"/>
    </row>
    <row r="6" spans="1:26" s="25" customFormat="1" ht="20.25" customHeight="1">
      <c r="B6" s="26"/>
      <c r="C6" s="26"/>
      <c r="D6" s="121"/>
      <c r="E6" s="273" t="s">
        <v>160</v>
      </c>
      <c r="F6" s="274"/>
      <c r="G6" s="108"/>
      <c r="H6" s="26"/>
      <c r="I6" s="270"/>
      <c r="J6" s="270"/>
      <c r="K6" s="26"/>
      <c r="L6" s="109"/>
      <c r="M6" s="274" t="s">
        <v>159</v>
      </c>
      <c r="N6" s="273"/>
      <c r="O6" s="70"/>
      <c r="P6" s="90"/>
      <c r="Q6" s="90"/>
      <c r="R6" s="90"/>
      <c r="S6" s="91"/>
      <c r="T6" s="91"/>
      <c r="U6" s="91"/>
      <c r="V6" s="91"/>
      <c r="W6" s="91"/>
      <c r="X6" s="91"/>
      <c r="Y6" s="91"/>
      <c r="Z6" s="91"/>
    </row>
    <row r="7" spans="1:26" s="25" customFormat="1" ht="20.25" customHeight="1">
      <c r="A7" s="302"/>
      <c r="B7" s="302"/>
      <c r="C7" s="118"/>
      <c r="D7" s="119"/>
      <c r="E7" s="282"/>
      <c r="F7" s="282"/>
      <c r="G7" s="120"/>
      <c r="H7" s="117"/>
      <c r="I7" s="117"/>
      <c r="J7" s="117"/>
      <c r="K7" s="117"/>
      <c r="L7" s="119"/>
      <c r="M7" s="282"/>
      <c r="N7" s="282"/>
      <c r="O7" s="120"/>
      <c r="P7" s="118"/>
      <c r="Q7" s="118"/>
      <c r="R7" s="118"/>
      <c r="S7" s="91"/>
      <c r="T7" s="91"/>
      <c r="U7" s="91"/>
      <c r="V7" s="91"/>
      <c r="W7" s="91"/>
      <c r="X7" s="91"/>
      <c r="Y7" s="91"/>
      <c r="Z7" s="91"/>
    </row>
    <row r="8" spans="1:26" s="25" customFormat="1" ht="20.25" customHeight="1">
      <c r="A8" s="297"/>
      <c r="B8" s="297"/>
      <c r="C8" s="113">
        <v>42</v>
      </c>
      <c r="D8" s="66">
        <v>18</v>
      </c>
      <c r="E8" s="26"/>
      <c r="F8" s="26"/>
      <c r="G8" s="69">
        <v>18</v>
      </c>
      <c r="H8" s="110">
        <v>50</v>
      </c>
      <c r="I8" s="26"/>
      <c r="J8" s="26"/>
      <c r="K8" s="111">
        <v>33</v>
      </c>
      <c r="L8" s="110">
        <v>30</v>
      </c>
      <c r="M8" s="26"/>
      <c r="N8" s="26"/>
      <c r="O8" s="111">
        <v>29</v>
      </c>
      <c r="P8" s="110">
        <v>51</v>
      </c>
      <c r="Q8" s="26"/>
      <c r="R8" s="26"/>
      <c r="S8" s="91"/>
      <c r="T8" s="91"/>
      <c r="U8" s="91"/>
      <c r="V8" s="91"/>
      <c r="W8" s="91"/>
      <c r="X8" s="91"/>
      <c r="Y8" s="91"/>
      <c r="Z8" s="91"/>
    </row>
    <row r="9" spans="1:26" s="25" customFormat="1" ht="20.25" customHeight="1">
      <c r="B9" s="70"/>
      <c r="C9" s="273" t="s">
        <v>317</v>
      </c>
      <c r="D9" s="285"/>
      <c r="E9" s="28"/>
      <c r="F9" s="70"/>
      <c r="G9" s="283" t="s">
        <v>319</v>
      </c>
      <c r="H9" s="273"/>
      <c r="I9" s="101"/>
      <c r="J9" s="70"/>
      <c r="K9" s="273" t="s">
        <v>321</v>
      </c>
      <c r="L9" s="273"/>
      <c r="M9" s="101"/>
      <c r="N9" s="70"/>
      <c r="O9" s="283" t="s">
        <v>323</v>
      </c>
      <c r="P9" s="273"/>
      <c r="Q9" s="101"/>
      <c r="R9" s="26"/>
      <c r="S9" s="91"/>
      <c r="T9" s="91"/>
      <c r="U9" s="91"/>
      <c r="V9" s="91"/>
      <c r="W9" s="91"/>
      <c r="X9" s="91"/>
      <c r="Y9" s="91"/>
      <c r="Z9" s="91"/>
    </row>
    <row r="10" spans="1:26" s="25" customFormat="1" ht="20.25" customHeight="1" thickBot="1">
      <c r="B10" s="69"/>
      <c r="C10" s="273" t="s">
        <v>318</v>
      </c>
      <c r="D10" s="294"/>
      <c r="E10" s="66"/>
      <c r="F10" s="69"/>
      <c r="G10" s="293" t="s">
        <v>320</v>
      </c>
      <c r="H10" s="273"/>
      <c r="I10" s="66"/>
      <c r="J10" s="69"/>
      <c r="K10" s="273" t="s">
        <v>322</v>
      </c>
      <c r="L10" s="273"/>
      <c r="M10" s="66"/>
      <c r="N10" s="69"/>
      <c r="O10" s="293" t="s">
        <v>324</v>
      </c>
      <c r="P10" s="273"/>
      <c r="Q10" s="66"/>
      <c r="R10" s="26"/>
      <c r="S10" s="91"/>
      <c r="T10" s="91"/>
      <c r="U10" s="91"/>
      <c r="V10" s="91"/>
      <c r="W10" s="91"/>
      <c r="X10" s="91"/>
      <c r="Y10" s="91"/>
      <c r="Z10" s="91"/>
    </row>
    <row r="11" spans="1:26" ht="19.5" customHeight="1">
      <c r="B11" s="286" t="str">
        <f>準決勝リーグ結果!B5</f>
        <v>古和釜</v>
      </c>
      <c r="C11" s="287"/>
      <c r="D11" s="292" t="str">
        <f>準決勝リーグ結果!AQ5</f>
        <v>二和</v>
      </c>
      <c r="E11" s="292"/>
      <c r="F11" s="292" t="str">
        <f>準決勝リーグ結果!AB5</f>
        <v>小栗原</v>
      </c>
      <c r="G11" s="292"/>
      <c r="H11" s="286" t="str">
        <f>準決勝リーグ結果!AU5</f>
        <v>Hatch</v>
      </c>
      <c r="I11" s="287"/>
      <c r="J11" s="286" t="str">
        <f>準決勝リーグ結果!AF5</f>
        <v>トリトン</v>
      </c>
      <c r="K11" s="287"/>
      <c r="L11" s="292" t="str">
        <f>準決勝リーグ結果!M5</f>
        <v>大穴</v>
      </c>
      <c r="M11" s="292"/>
      <c r="N11" s="292" t="str">
        <f>準決勝リーグ結果!BF5</f>
        <v>習台二</v>
      </c>
      <c r="O11" s="292"/>
      <c r="P11" s="286" t="str">
        <f>準決勝リーグ結果!Q5</f>
        <v>七林</v>
      </c>
      <c r="Q11" s="287"/>
      <c r="S11" s="91"/>
      <c r="T11" s="91"/>
      <c r="U11" s="91"/>
      <c r="V11" s="91"/>
      <c r="W11" s="91"/>
      <c r="X11" s="91"/>
      <c r="Y11" s="91"/>
      <c r="Z11" s="91"/>
    </row>
    <row r="12" spans="1:26" ht="19.5" customHeight="1">
      <c r="B12" s="288"/>
      <c r="C12" s="289"/>
      <c r="D12" s="292"/>
      <c r="E12" s="292"/>
      <c r="F12" s="292"/>
      <c r="G12" s="292"/>
      <c r="H12" s="288"/>
      <c r="I12" s="289"/>
      <c r="J12" s="288"/>
      <c r="K12" s="289"/>
      <c r="L12" s="292"/>
      <c r="M12" s="292"/>
      <c r="N12" s="292"/>
      <c r="O12" s="292"/>
      <c r="P12" s="288"/>
      <c r="Q12" s="289"/>
      <c r="S12" s="91"/>
      <c r="T12" s="91"/>
      <c r="U12" s="91"/>
      <c r="V12" s="91"/>
      <c r="W12" s="91"/>
      <c r="X12" s="91"/>
      <c r="Y12" s="91"/>
      <c r="Z12" s="91"/>
    </row>
    <row r="13" spans="1:26" ht="19.5" customHeight="1">
      <c r="B13" s="288"/>
      <c r="C13" s="289"/>
      <c r="D13" s="292"/>
      <c r="E13" s="292"/>
      <c r="F13" s="292"/>
      <c r="G13" s="292"/>
      <c r="H13" s="288"/>
      <c r="I13" s="289"/>
      <c r="J13" s="288"/>
      <c r="K13" s="289"/>
      <c r="L13" s="292"/>
      <c r="M13" s="292"/>
      <c r="N13" s="292"/>
      <c r="O13" s="292"/>
      <c r="P13" s="288"/>
      <c r="Q13" s="289"/>
      <c r="S13" s="91"/>
      <c r="T13" s="91"/>
      <c r="U13" s="91"/>
      <c r="V13" s="91"/>
      <c r="W13" s="91"/>
      <c r="X13" s="91"/>
      <c r="Y13" s="91"/>
      <c r="Z13" s="91"/>
    </row>
    <row r="14" spans="1:26" ht="19.5" customHeight="1" thickBot="1">
      <c r="B14" s="290"/>
      <c r="C14" s="291"/>
      <c r="D14" s="292"/>
      <c r="E14" s="292"/>
      <c r="F14" s="292"/>
      <c r="G14" s="292"/>
      <c r="H14" s="290"/>
      <c r="I14" s="291"/>
      <c r="J14" s="290"/>
      <c r="K14" s="291"/>
      <c r="L14" s="292"/>
      <c r="M14" s="292"/>
      <c r="N14" s="292"/>
      <c r="O14" s="292"/>
      <c r="P14" s="290"/>
      <c r="Q14" s="291"/>
      <c r="S14" s="91"/>
      <c r="T14" s="91"/>
      <c r="U14" s="91"/>
      <c r="V14" s="91"/>
      <c r="W14" s="91"/>
      <c r="X14" s="91"/>
      <c r="Y14" s="91"/>
      <c r="Z14" s="91"/>
    </row>
    <row r="15" spans="1:26" s="25" customFormat="1" ht="20.25" customHeight="1">
      <c r="B15" s="27"/>
      <c r="C15" s="27"/>
      <c r="D15" s="102"/>
      <c r="E15" s="273" t="s">
        <v>332</v>
      </c>
      <c r="F15" s="273"/>
      <c r="G15" s="27"/>
      <c r="H15" s="102"/>
      <c r="I15" s="27"/>
      <c r="J15" s="27"/>
      <c r="K15" s="76"/>
      <c r="L15" s="27"/>
      <c r="M15" s="273" t="s">
        <v>330</v>
      </c>
      <c r="N15" s="273"/>
      <c r="O15" s="76"/>
      <c r="P15" s="27"/>
      <c r="Q15" s="27"/>
      <c r="S15" s="91"/>
      <c r="T15" s="91"/>
      <c r="U15" s="91"/>
      <c r="V15" s="91"/>
      <c r="W15" s="91"/>
      <c r="X15" s="91"/>
      <c r="Y15" s="91"/>
      <c r="Z15" s="91"/>
    </row>
    <row r="16" spans="1:26" s="25" customFormat="1" ht="20.25" customHeight="1">
      <c r="B16" s="27"/>
      <c r="C16" s="27"/>
      <c r="D16" s="103"/>
      <c r="E16" s="273" t="s">
        <v>333</v>
      </c>
      <c r="F16" s="273"/>
      <c r="G16" s="106"/>
      <c r="H16" s="66"/>
      <c r="I16" s="276" t="s">
        <v>334</v>
      </c>
      <c r="J16" s="276"/>
      <c r="K16" s="69"/>
      <c r="L16" s="74"/>
      <c r="M16" s="273" t="s">
        <v>331</v>
      </c>
      <c r="N16" s="273"/>
      <c r="O16" s="78"/>
      <c r="P16" s="27"/>
      <c r="Q16" s="27"/>
      <c r="S16" s="107"/>
      <c r="T16" s="107"/>
      <c r="U16" s="107"/>
      <c r="V16" s="107"/>
      <c r="W16" s="107"/>
      <c r="X16" s="107"/>
      <c r="Y16" s="107"/>
      <c r="Z16" s="107"/>
    </row>
    <row r="17" spans="1:40" s="25" customFormat="1" ht="20.25" customHeight="1">
      <c r="B17" s="28"/>
      <c r="C17" s="27"/>
      <c r="D17" s="80"/>
      <c r="E17" s="96">
        <v>46</v>
      </c>
      <c r="F17" s="114">
        <v>36</v>
      </c>
      <c r="G17" s="115"/>
      <c r="I17" s="279" t="s">
        <v>335</v>
      </c>
      <c r="J17" s="279"/>
      <c r="L17" s="115"/>
      <c r="M17" s="116">
        <v>65</v>
      </c>
      <c r="N17" s="94">
        <v>41</v>
      </c>
      <c r="O17" s="27"/>
      <c r="P17" s="27"/>
      <c r="Q17" s="27"/>
      <c r="S17" s="107"/>
      <c r="T17" s="107"/>
      <c r="U17" s="107"/>
      <c r="V17" s="107"/>
      <c r="W17" s="107"/>
      <c r="X17" s="107"/>
      <c r="Y17" s="107"/>
      <c r="Z17" s="107"/>
    </row>
    <row r="18" spans="1:40" s="25" customFormat="1" ht="20.25" customHeight="1">
      <c r="B18" s="28"/>
      <c r="C18" s="27"/>
      <c r="D18" s="27"/>
      <c r="E18" s="26"/>
      <c r="F18" s="96"/>
      <c r="G18" s="80"/>
      <c r="H18" s="96"/>
      <c r="I18" s="112">
        <v>38</v>
      </c>
      <c r="J18" s="96">
        <v>32</v>
      </c>
      <c r="K18" s="96"/>
      <c r="L18" s="80"/>
      <c r="M18" s="96"/>
      <c r="N18" s="26"/>
      <c r="O18" s="27"/>
      <c r="P18" s="27"/>
      <c r="Q18" s="27"/>
    </row>
    <row r="19" spans="1:40" s="25" customFormat="1" ht="20.25" customHeight="1">
      <c r="B19" s="29"/>
      <c r="C19" s="27"/>
      <c r="D19" s="27"/>
      <c r="E19" s="27"/>
      <c r="F19" s="27"/>
      <c r="G19" s="27"/>
      <c r="I19" s="279"/>
      <c r="J19" s="279"/>
      <c r="L19" s="27"/>
      <c r="M19" s="27"/>
      <c r="N19" s="27"/>
      <c r="O19" s="27"/>
      <c r="P19" s="27"/>
      <c r="Q19" s="27"/>
    </row>
    <row r="20" spans="1:40" s="25" customFormat="1" ht="12.95" customHeight="1">
      <c r="B20" s="29"/>
      <c r="C20" s="27"/>
      <c r="D20" s="27"/>
      <c r="E20" s="27"/>
      <c r="F20" s="27"/>
      <c r="G20" s="27"/>
      <c r="L20" s="27"/>
      <c r="M20" s="27"/>
      <c r="N20" s="27"/>
      <c r="O20" s="27"/>
      <c r="P20" s="27"/>
      <c r="Q20" s="27"/>
    </row>
    <row r="21" spans="1:40" s="25" customFormat="1" ht="25.5" customHeight="1">
      <c r="B21" s="30" t="s">
        <v>77</v>
      </c>
      <c r="C21" s="24"/>
      <c r="D21" s="24"/>
      <c r="E21" s="279"/>
      <c r="F21" s="279"/>
      <c r="G21" s="24"/>
      <c r="H21" s="86"/>
      <c r="I21" s="273"/>
      <c r="J21" s="273"/>
      <c r="K21" s="29"/>
      <c r="L21" s="24"/>
      <c r="M21" s="278"/>
      <c r="N21" s="278"/>
      <c r="O21" s="24"/>
      <c r="P21" s="24"/>
      <c r="Q21" s="24"/>
    </row>
    <row r="22" spans="1:40" s="25" customFormat="1" ht="25.5" customHeight="1">
      <c r="H22" s="259"/>
      <c r="I22" s="259"/>
      <c r="J22" s="259"/>
      <c r="K22" s="259"/>
    </row>
    <row r="23" spans="1:40" s="25" customFormat="1" ht="25.5" customHeight="1">
      <c r="A23" s="301" t="s">
        <v>167</v>
      </c>
      <c r="B23" s="301"/>
      <c r="C23" s="301"/>
      <c r="F23" s="100"/>
      <c r="G23" s="100"/>
      <c r="H23" s="100"/>
      <c r="I23" s="125"/>
      <c r="J23" s="68"/>
      <c r="K23" s="68"/>
      <c r="L23" s="68"/>
      <c r="M23" s="68"/>
    </row>
    <row r="24" spans="1:40" s="25" customFormat="1" ht="25.5" customHeight="1">
      <c r="A24" s="278" t="s">
        <v>154</v>
      </c>
      <c r="B24" s="278"/>
      <c r="C24" s="278"/>
      <c r="D24" s="68"/>
      <c r="E24" s="111"/>
      <c r="F24" s="126"/>
      <c r="G24" s="100"/>
      <c r="H24" s="67"/>
      <c r="I24" s="273" t="s">
        <v>155</v>
      </c>
      <c r="J24" s="273"/>
      <c r="K24" s="28"/>
      <c r="L24" s="79"/>
      <c r="M24" s="127"/>
      <c r="N24" s="110"/>
      <c r="O24" s="68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</row>
    <row r="25" spans="1:40" s="25" customFormat="1" ht="25.5" customHeight="1">
      <c r="C25" s="69"/>
      <c r="D25" s="26"/>
      <c r="E25" s="276" t="s">
        <v>156</v>
      </c>
      <c r="F25" s="276"/>
      <c r="G25" s="128"/>
      <c r="H25" s="129"/>
      <c r="I25" s="273"/>
      <c r="J25" s="273"/>
      <c r="K25" s="130"/>
      <c r="L25" s="96"/>
      <c r="M25" s="275" t="s">
        <v>157</v>
      </c>
      <c r="N25" s="276"/>
      <c r="O25" s="26"/>
      <c r="P25" s="6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</row>
    <row r="26" spans="1:40" s="25" customFormat="1" ht="25.5" customHeight="1">
      <c r="A26" s="296"/>
      <c r="B26" s="296"/>
      <c r="C26" s="135"/>
      <c r="D26" s="123"/>
      <c r="E26" s="298"/>
      <c r="F26" s="298"/>
      <c r="G26" s="124"/>
      <c r="H26" s="131"/>
      <c r="I26" s="300"/>
      <c r="J26" s="300"/>
      <c r="K26" s="132"/>
      <c r="L26" s="123"/>
      <c r="M26" s="295"/>
      <c r="N26" s="295"/>
      <c r="O26" s="124"/>
      <c r="P26" s="134"/>
      <c r="Q26" s="122"/>
      <c r="R26" s="122"/>
      <c r="W26" s="27"/>
      <c r="X26" s="27"/>
      <c r="Y26" s="27"/>
      <c r="Z26" s="273"/>
      <c r="AA26" s="273"/>
      <c r="AB26" s="27"/>
      <c r="AC26" s="27"/>
      <c r="AD26" s="27"/>
      <c r="AE26" s="27"/>
      <c r="AF26" s="27"/>
      <c r="AG26" s="27"/>
      <c r="AH26" s="273"/>
      <c r="AI26" s="273"/>
      <c r="AJ26" s="27"/>
      <c r="AK26" s="27"/>
      <c r="AL26" s="27"/>
      <c r="AM26" s="26"/>
      <c r="AN26" s="26"/>
    </row>
    <row r="27" spans="1:40" s="25" customFormat="1" ht="25.5" customHeight="1">
      <c r="A27" s="297"/>
      <c r="B27" s="297"/>
      <c r="C27" s="113">
        <v>64</v>
      </c>
      <c r="D27" s="26">
        <v>30</v>
      </c>
      <c r="E27" s="26"/>
      <c r="F27" s="26"/>
      <c r="G27" s="125">
        <v>21</v>
      </c>
      <c r="H27" s="133">
        <v>49</v>
      </c>
      <c r="I27" s="26"/>
      <c r="J27" s="26"/>
      <c r="K27" s="136">
        <v>41</v>
      </c>
      <c r="L27" s="68">
        <v>29</v>
      </c>
      <c r="M27" s="26"/>
      <c r="N27" s="26"/>
      <c r="O27" s="68">
        <v>29</v>
      </c>
      <c r="P27" s="110">
        <v>39</v>
      </c>
      <c r="Q27" s="26"/>
      <c r="R27" s="26"/>
      <c r="S27" s="26"/>
      <c r="T27" s="26"/>
      <c r="W27" s="28"/>
      <c r="X27" s="27"/>
      <c r="Y27" s="27"/>
      <c r="Z27" s="27"/>
      <c r="AA27" s="27"/>
      <c r="AB27" s="27"/>
      <c r="AC27" s="27"/>
      <c r="AD27" s="276"/>
      <c r="AE27" s="276"/>
      <c r="AF27" s="27"/>
      <c r="AG27" s="27"/>
      <c r="AH27" s="27"/>
      <c r="AI27" s="27"/>
      <c r="AJ27" s="27"/>
      <c r="AK27" s="27"/>
      <c r="AL27" s="27"/>
      <c r="AM27" s="26"/>
      <c r="AN27" s="26"/>
    </row>
    <row r="28" spans="1:40" s="25" customFormat="1" ht="25.5" customHeight="1">
      <c r="B28" s="67"/>
      <c r="C28" s="293" t="s">
        <v>309</v>
      </c>
      <c r="D28" s="285"/>
      <c r="E28" s="28"/>
      <c r="F28" s="70"/>
      <c r="G28" s="273" t="s">
        <v>311</v>
      </c>
      <c r="H28" s="285"/>
      <c r="I28" s="28"/>
      <c r="J28" s="67"/>
      <c r="K28" s="293" t="s">
        <v>313</v>
      </c>
      <c r="L28" s="285"/>
      <c r="M28" s="101"/>
      <c r="N28" s="70"/>
      <c r="O28" s="283" t="s">
        <v>315</v>
      </c>
      <c r="P28" s="294"/>
      <c r="Q28" s="28"/>
      <c r="W28" s="28"/>
      <c r="X28" s="27"/>
      <c r="Y28" s="27"/>
      <c r="Z28" s="27"/>
      <c r="AA28" s="27"/>
      <c r="AB28" s="27"/>
      <c r="AC28" s="27"/>
      <c r="AD28" s="299"/>
      <c r="AE28" s="299"/>
      <c r="AF28" s="27"/>
      <c r="AG28" s="27"/>
      <c r="AH28" s="27"/>
      <c r="AI28" s="27"/>
      <c r="AJ28" s="27"/>
      <c r="AK28" s="27"/>
      <c r="AL28" s="27"/>
      <c r="AM28" s="26"/>
      <c r="AN28" s="26"/>
    </row>
    <row r="29" spans="1:40" s="25" customFormat="1" ht="25.5" customHeight="1" thickBot="1">
      <c r="B29" s="26"/>
      <c r="C29" s="293" t="s">
        <v>310</v>
      </c>
      <c r="D29" s="294"/>
      <c r="E29" s="66"/>
      <c r="F29" s="69"/>
      <c r="G29" s="273" t="s">
        <v>312</v>
      </c>
      <c r="H29" s="294"/>
      <c r="I29" s="26"/>
      <c r="J29" s="26"/>
      <c r="K29" s="293" t="s">
        <v>314</v>
      </c>
      <c r="L29" s="294"/>
      <c r="M29" s="66"/>
      <c r="N29" s="69"/>
      <c r="O29" s="293" t="s">
        <v>316</v>
      </c>
      <c r="P29" s="294"/>
      <c r="Q29" s="26"/>
      <c r="W29" s="75"/>
      <c r="X29" s="75"/>
      <c r="Y29" s="75"/>
      <c r="Z29" s="276"/>
      <c r="AA29" s="276"/>
      <c r="AB29" s="75"/>
      <c r="AC29" s="89"/>
      <c r="AD29" s="273"/>
      <c r="AE29" s="273"/>
      <c r="AF29" s="28"/>
      <c r="AG29" s="75"/>
      <c r="AH29" s="276"/>
      <c r="AI29" s="276"/>
      <c r="AJ29" s="75"/>
      <c r="AK29" s="75"/>
      <c r="AL29" s="75"/>
      <c r="AM29" s="75"/>
      <c r="AN29" s="26"/>
    </row>
    <row r="30" spans="1:40" ht="20.45" customHeight="1">
      <c r="B30" s="286" t="str">
        <f>準決勝リーグ結果!B28</f>
        <v>八栄</v>
      </c>
      <c r="C30" s="287"/>
      <c r="D30" s="292" t="str">
        <f>準決勝リーグ結果!AQ28</f>
        <v>八木北</v>
      </c>
      <c r="E30" s="292"/>
      <c r="F30" s="292" t="str">
        <f>準決勝リーグ結果!AB28</f>
        <v>高三</v>
      </c>
      <c r="G30" s="292"/>
      <c r="H30" s="286" t="str">
        <f>準決勝リーグ結果!AU28</f>
        <v>坪井</v>
      </c>
      <c r="I30" s="287"/>
      <c r="J30" s="286" t="str">
        <f>準決勝リーグ結果!AF28</f>
        <v>高根東</v>
      </c>
      <c r="K30" s="287"/>
      <c r="L30" s="292" t="str">
        <f>準決勝リーグ結果!M28</f>
        <v>高郷</v>
      </c>
      <c r="M30" s="292"/>
      <c r="N30" s="292" t="str">
        <f>準決勝リーグ結果!BF28</f>
        <v>SUN's</v>
      </c>
      <c r="O30" s="292"/>
      <c r="P30" s="286" t="str">
        <f>準決勝リーグ結果!Q28</f>
        <v>習台二</v>
      </c>
      <c r="Q30" s="287"/>
      <c r="W30" s="75"/>
      <c r="X30" s="75"/>
      <c r="Y30" s="75"/>
      <c r="Z30" s="75"/>
      <c r="AA30" s="75"/>
      <c r="AB30" s="75"/>
      <c r="AC30" s="75"/>
      <c r="AD30" s="270"/>
      <c r="AE30" s="270"/>
      <c r="AF30" s="75"/>
      <c r="AG30" s="75"/>
      <c r="AH30" s="75"/>
      <c r="AI30" s="75"/>
      <c r="AJ30" s="75"/>
      <c r="AK30" s="75"/>
      <c r="AL30" s="75"/>
      <c r="AM30" s="75"/>
      <c r="AN30" s="75"/>
    </row>
    <row r="31" spans="1:40" ht="20.45" customHeight="1">
      <c r="B31" s="288"/>
      <c r="C31" s="289"/>
      <c r="D31" s="292"/>
      <c r="E31" s="292"/>
      <c r="F31" s="292"/>
      <c r="G31" s="292"/>
      <c r="H31" s="288"/>
      <c r="I31" s="289"/>
      <c r="J31" s="288"/>
      <c r="K31" s="289"/>
      <c r="L31" s="292"/>
      <c r="M31" s="292"/>
      <c r="N31" s="292"/>
      <c r="O31" s="292"/>
      <c r="P31" s="288"/>
      <c r="Q31" s="289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</row>
    <row r="32" spans="1:40" ht="20.45" customHeight="1">
      <c r="B32" s="288"/>
      <c r="C32" s="289"/>
      <c r="D32" s="292"/>
      <c r="E32" s="292"/>
      <c r="F32" s="292"/>
      <c r="G32" s="292"/>
      <c r="H32" s="288"/>
      <c r="I32" s="289"/>
      <c r="J32" s="288"/>
      <c r="K32" s="289"/>
      <c r="L32" s="292"/>
      <c r="M32" s="292"/>
      <c r="N32" s="292"/>
      <c r="O32" s="292"/>
      <c r="P32" s="288"/>
      <c r="Q32" s="289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</row>
    <row r="33" spans="2:40" ht="20.45" customHeight="1" thickBot="1">
      <c r="B33" s="290"/>
      <c r="C33" s="291"/>
      <c r="D33" s="292"/>
      <c r="E33" s="292"/>
      <c r="F33" s="292"/>
      <c r="G33" s="292"/>
      <c r="H33" s="290"/>
      <c r="I33" s="291"/>
      <c r="J33" s="290"/>
      <c r="K33" s="291"/>
      <c r="L33" s="292"/>
      <c r="M33" s="292"/>
      <c r="N33" s="292"/>
      <c r="O33" s="292"/>
      <c r="P33" s="290"/>
      <c r="Q33" s="291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</row>
    <row r="34" spans="2:40" s="25" customFormat="1" ht="21.6" customHeight="1">
      <c r="B34" s="27"/>
      <c r="C34" s="27"/>
      <c r="D34" s="102"/>
      <c r="G34" s="76"/>
      <c r="H34" s="27"/>
      <c r="I34" s="27"/>
      <c r="J34" s="27"/>
      <c r="K34" s="76"/>
      <c r="L34" s="27"/>
      <c r="M34" s="273" t="s">
        <v>327</v>
      </c>
      <c r="N34" s="273"/>
      <c r="O34" s="76"/>
      <c r="P34" s="27"/>
      <c r="Q34" s="27"/>
    </row>
    <row r="35" spans="2:40" s="152" customFormat="1" ht="21.6" customHeight="1">
      <c r="B35" s="27"/>
      <c r="C35" s="27"/>
      <c r="D35" s="102"/>
      <c r="E35" s="273" t="s">
        <v>325</v>
      </c>
      <c r="F35" s="273"/>
      <c r="G35" s="76"/>
      <c r="H35" s="27"/>
      <c r="I35" s="27"/>
      <c r="J35" s="27"/>
      <c r="K35" s="76"/>
      <c r="L35" s="27"/>
      <c r="M35" s="273" t="s">
        <v>328</v>
      </c>
      <c r="N35" s="273"/>
      <c r="O35" s="76"/>
      <c r="P35" s="27"/>
      <c r="Q35" s="27"/>
    </row>
    <row r="36" spans="2:40" s="25" customFormat="1" ht="21.6" customHeight="1">
      <c r="B36" s="27"/>
      <c r="C36" s="27"/>
      <c r="D36" s="137"/>
      <c r="E36" s="280" t="s">
        <v>326</v>
      </c>
      <c r="F36" s="280"/>
      <c r="G36" s="78"/>
      <c r="H36" s="27"/>
      <c r="I36" s="276" t="s">
        <v>336</v>
      </c>
      <c r="J36" s="276"/>
      <c r="K36" s="76"/>
      <c r="L36" s="74"/>
      <c r="M36" s="280" t="s">
        <v>329</v>
      </c>
      <c r="N36" s="280"/>
      <c r="O36" s="78"/>
      <c r="P36" s="27"/>
      <c r="Q36" s="27"/>
    </row>
    <row r="37" spans="2:40" s="25" customFormat="1" ht="25.5" customHeight="1">
      <c r="B37" s="28"/>
      <c r="C37" s="27"/>
      <c r="D37" s="27"/>
      <c r="E37" s="26">
        <v>39</v>
      </c>
      <c r="F37" s="110">
        <v>25</v>
      </c>
      <c r="G37" s="115"/>
      <c r="H37" s="138"/>
      <c r="I37" s="277" t="s">
        <v>337</v>
      </c>
      <c r="J37" s="277"/>
      <c r="K37" s="138"/>
      <c r="L37" s="115"/>
      <c r="M37" s="111">
        <v>33</v>
      </c>
      <c r="N37" s="26">
        <v>31</v>
      </c>
      <c r="O37" s="27"/>
      <c r="P37" s="27"/>
      <c r="Q37" s="27"/>
    </row>
    <row r="38" spans="2:40" ht="18.75" customHeight="1">
      <c r="B38" s="75"/>
      <c r="C38" s="75"/>
      <c r="D38" s="75"/>
      <c r="E38" s="90"/>
      <c r="F38" s="90"/>
      <c r="G38" s="75"/>
      <c r="H38" s="89"/>
      <c r="I38" s="153" t="s">
        <v>338</v>
      </c>
      <c r="J38" s="154" t="s">
        <v>339</v>
      </c>
      <c r="K38" s="28"/>
      <c r="L38" s="75"/>
      <c r="M38" s="90"/>
      <c r="N38" s="90"/>
      <c r="O38" s="75"/>
      <c r="P38" s="75"/>
    </row>
    <row r="39" spans="2:40" ht="18.75" customHeight="1">
      <c r="E39" s="75"/>
      <c r="F39" s="75"/>
      <c r="G39" s="75"/>
      <c r="H39" s="75"/>
      <c r="I39" s="270"/>
      <c r="J39" s="270"/>
      <c r="K39" s="75"/>
      <c r="L39" s="75"/>
      <c r="M39" s="75"/>
      <c r="N39" s="75"/>
    </row>
    <row r="40" spans="2:40" ht="18.75" customHeight="1">
      <c r="H40" s="91"/>
      <c r="I40" s="91"/>
      <c r="J40" s="91"/>
      <c r="K40" s="91"/>
    </row>
  </sheetData>
  <mergeCells count="85">
    <mergeCell ref="A23:C23"/>
    <mergeCell ref="A24:C24"/>
    <mergeCell ref="I17:J17"/>
    <mergeCell ref="I25:J25"/>
    <mergeCell ref="A7:B7"/>
    <mergeCell ref="A8:B8"/>
    <mergeCell ref="J11:K14"/>
    <mergeCell ref="F11:G14"/>
    <mergeCell ref="E16:F16"/>
    <mergeCell ref="E21:F21"/>
    <mergeCell ref="E15:F15"/>
    <mergeCell ref="I16:J16"/>
    <mergeCell ref="AD30:AE30"/>
    <mergeCell ref="P30:Q33"/>
    <mergeCell ref="I26:J26"/>
    <mergeCell ref="O29:P29"/>
    <mergeCell ref="AD27:AE27"/>
    <mergeCell ref="L30:M33"/>
    <mergeCell ref="J30:K33"/>
    <mergeCell ref="K28:L28"/>
    <mergeCell ref="Z29:AA29"/>
    <mergeCell ref="AH29:AI29"/>
    <mergeCell ref="M26:N26"/>
    <mergeCell ref="Z26:AA26"/>
    <mergeCell ref="AD29:AE29"/>
    <mergeCell ref="A26:B26"/>
    <mergeCell ref="A27:B27"/>
    <mergeCell ref="C28:D28"/>
    <mergeCell ref="E26:F26"/>
    <mergeCell ref="AH26:AI26"/>
    <mergeCell ref="O28:P28"/>
    <mergeCell ref="AD28:AE28"/>
    <mergeCell ref="E36:F36"/>
    <mergeCell ref="H30:I33"/>
    <mergeCell ref="N30:O33"/>
    <mergeCell ref="C29:D29"/>
    <mergeCell ref="G28:H28"/>
    <mergeCell ref="B30:C33"/>
    <mergeCell ref="F30:G33"/>
    <mergeCell ref="G29:H29"/>
    <mergeCell ref="K29:L29"/>
    <mergeCell ref="M35:N35"/>
    <mergeCell ref="M15:N15"/>
    <mergeCell ref="E35:F35"/>
    <mergeCell ref="D30:E33"/>
    <mergeCell ref="M34:N34"/>
    <mergeCell ref="E25:F25"/>
    <mergeCell ref="B1:Q1"/>
    <mergeCell ref="I6:J6"/>
    <mergeCell ref="C9:D9"/>
    <mergeCell ref="M7:N7"/>
    <mergeCell ref="B11:C14"/>
    <mergeCell ref="N11:O14"/>
    <mergeCell ref="H3:K3"/>
    <mergeCell ref="L11:M14"/>
    <mergeCell ref="G10:H10"/>
    <mergeCell ref="E6:F6"/>
    <mergeCell ref="P11:Q14"/>
    <mergeCell ref="C10:D10"/>
    <mergeCell ref="A4:B4"/>
    <mergeCell ref="O10:P10"/>
    <mergeCell ref="H11:I14"/>
    <mergeCell ref="D11:E14"/>
    <mergeCell ref="A5:D5"/>
    <mergeCell ref="P5:R5"/>
    <mergeCell ref="E7:F7"/>
    <mergeCell ref="O9:P9"/>
    <mergeCell ref="K9:L9"/>
    <mergeCell ref="G9:H9"/>
    <mergeCell ref="I39:J39"/>
    <mergeCell ref="N2:Q2"/>
    <mergeCell ref="P3:Q3"/>
    <mergeCell ref="I5:J5"/>
    <mergeCell ref="M6:N6"/>
    <mergeCell ref="I21:J21"/>
    <mergeCell ref="M25:N25"/>
    <mergeCell ref="H22:K22"/>
    <mergeCell ref="I37:J37"/>
    <mergeCell ref="I24:J24"/>
    <mergeCell ref="M21:N21"/>
    <mergeCell ref="I19:J19"/>
    <mergeCell ref="K10:L10"/>
    <mergeCell ref="M16:N16"/>
    <mergeCell ref="I36:J36"/>
    <mergeCell ref="M36:N36"/>
  </mergeCells>
  <phoneticPr fontId="2"/>
  <pageMargins left="0.78740157480314965" right="0.78740157480314965" top="0.98425196850393704" bottom="0.98425196850393704" header="0.51181102362204722" footer="0.51181102362204722"/>
  <pageSetup paperSize="13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A15" zoomScaleNormal="100" workbookViewId="0">
      <selection activeCell="C21" sqref="C21:D21"/>
    </sheetView>
  </sheetViews>
  <sheetFormatPr defaultColWidth="4.375" defaultRowHeight="27.75" customHeight="1"/>
  <cols>
    <col min="1" max="16" width="5.625" style="1" customWidth="1"/>
    <col min="17" max="17" width="4.375" style="1" customWidth="1"/>
    <col min="18" max="21" width="4.75" style="1" customWidth="1"/>
    <col min="22" max="16384" width="4.375" style="1"/>
  </cols>
  <sheetData>
    <row r="1" spans="1:19" ht="27.75" customHeight="1">
      <c r="A1" s="157" t="s">
        <v>166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9" ht="27.75" customHeight="1">
      <c r="A2" s="171" t="s">
        <v>18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2"/>
    </row>
    <row r="3" spans="1:19" ht="27.75" customHeight="1">
      <c r="A3" s="173" t="s">
        <v>1</v>
      </c>
      <c r="B3" s="173"/>
      <c r="C3" s="173"/>
      <c r="D3" s="173"/>
      <c r="E3" s="172">
        <v>37</v>
      </c>
      <c r="F3" s="172"/>
      <c r="G3" s="172" t="s">
        <v>19</v>
      </c>
      <c r="H3" s="172"/>
    </row>
    <row r="4" spans="1:19" ht="27.75" customHeight="1">
      <c r="A4" s="157" t="s">
        <v>169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</row>
    <row r="5" spans="1:19" ht="17.25" customHeight="1" thickBot="1"/>
    <row r="6" spans="1:19" ht="30" customHeight="1" thickBot="1">
      <c r="A6" s="187" t="s">
        <v>16</v>
      </c>
      <c r="B6" s="184"/>
      <c r="C6" s="183" t="s">
        <v>17</v>
      </c>
      <c r="D6" s="184"/>
      <c r="E6" s="183" t="s">
        <v>3</v>
      </c>
      <c r="F6" s="185"/>
      <c r="G6" s="185"/>
      <c r="H6" s="185"/>
      <c r="I6" s="185"/>
      <c r="J6" s="185"/>
      <c r="K6" s="185"/>
      <c r="L6" s="184"/>
      <c r="M6" s="183" t="s">
        <v>4</v>
      </c>
      <c r="N6" s="184"/>
      <c r="O6" s="185" t="s">
        <v>5</v>
      </c>
      <c r="P6" s="186"/>
      <c r="S6" s="3"/>
    </row>
    <row r="7" spans="1:19" ht="30" customHeight="1" thickBot="1">
      <c r="A7" s="155" t="s">
        <v>7</v>
      </c>
      <c r="B7" s="156"/>
      <c r="C7" s="158" t="s">
        <v>174</v>
      </c>
      <c r="D7" s="159"/>
      <c r="E7" s="158" t="s">
        <v>183</v>
      </c>
      <c r="F7" s="189"/>
      <c r="G7" s="188" t="s">
        <v>23</v>
      </c>
      <c r="H7" s="189"/>
      <c r="I7" s="188" t="s">
        <v>172</v>
      </c>
      <c r="J7" s="189"/>
      <c r="K7" s="193"/>
      <c r="L7" s="194"/>
      <c r="M7" s="158" t="s">
        <v>201</v>
      </c>
      <c r="N7" s="159"/>
      <c r="O7" s="192" t="s">
        <v>196</v>
      </c>
      <c r="P7" s="162"/>
      <c r="S7" s="3"/>
    </row>
    <row r="8" spans="1:19" ht="30" customHeight="1" thickBot="1">
      <c r="A8" s="155" t="s">
        <v>8</v>
      </c>
      <c r="B8" s="156"/>
      <c r="C8" s="158" t="s">
        <v>175</v>
      </c>
      <c r="D8" s="159"/>
      <c r="E8" s="158" t="s">
        <v>178</v>
      </c>
      <c r="F8" s="189"/>
      <c r="G8" s="188" t="s">
        <v>33</v>
      </c>
      <c r="H8" s="189"/>
      <c r="I8" s="188" t="s">
        <v>103</v>
      </c>
      <c r="J8" s="189"/>
      <c r="K8" s="190"/>
      <c r="L8" s="191"/>
      <c r="M8" s="158" t="s">
        <v>193</v>
      </c>
      <c r="N8" s="159"/>
      <c r="O8" s="165" t="s">
        <v>198</v>
      </c>
      <c r="P8" s="168"/>
      <c r="S8" s="3"/>
    </row>
    <row r="9" spans="1:19" ht="30" customHeight="1" thickBot="1">
      <c r="A9" s="155" t="s">
        <v>9</v>
      </c>
      <c r="B9" s="156"/>
      <c r="C9" s="158" t="s">
        <v>176</v>
      </c>
      <c r="D9" s="159"/>
      <c r="E9" s="158" t="s">
        <v>179</v>
      </c>
      <c r="F9" s="189"/>
      <c r="G9" s="188" t="s">
        <v>182</v>
      </c>
      <c r="H9" s="189"/>
      <c r="I9" s="188" t="s">
        <v>95</v>
      </c>
      <c r="J9" s="189"/>
      <c r="K9" s="188" t="s">
        <v>184</v>
      </c>
      <c r="L9" s="159"/>
      <c r="M9" s="158" t="s">
        <v>176</v>
      </c>
      <c r="N9" s="159"/>
      <c r="O9" s="165" t="s">
        <v>203</v>
      </c>
      <c r="P9" s="166"/>
      <c r="S9" s="3"/>
    </row>
    <row r="10" spans="1:19" ht="30" customHeight="1" thickBot="1">
      <c r="A10" s="155" t="s">
        <v>10</v>
      </c>
      <c r="B10" s="156"/>
      <c r="C10" s="158" t="s">
        <v>102</v>
      </c>
      <c r="D10" s="159"/>
      <c r="E10" s="158" t="s">
        <v>147</v>
      </c>
      <c r="F10" s="189"/>
      <c r="G10" s="188" t="s">
        <v>96</v>
      </c>
      <c r="H10" s="189"/>
      <c r="I10" s="188" t="s">
        <v>104</v>
      </c>
      <c r="J10" s="189"/>
      <c r="K10" s="188" t="s">
        <v>99</v>
      </c>
      <c r="L10" s="159"/>
      <c r="M10" s="158" t="s">
        <v>194</v>
      </c>
      <c r="N10" s="159"/>
      <c r="O10" s="167" t="s">
        <v>204</v>
      </c>
      <c r="P10" s="166"/>
      <c r="S10" s="3"/>
    </row>
    <row r="11" spans="1:19" ht="30" customHeight="1" thickBot="1">
      <c r="A11" s="155" t="s">
        <v>11</v>
      </c>
      <c r="B11" s="156"/>
      <c r="C11" s="158" t="s">
        <v>21</v>
      </c>
      <c r="D11" s="159"/>
      <c r="E11" s="158" t="s">
        <v>180</v>
      </c>
      <c r="F11" s="189"/>
      <c r="G11" s="188" t="s">
        <v>100</v>
      </c>
      <c r="H11" s="189"/>
      <c r="I11" s="188" t="s">
        <v>97</v>
      </c>
      <c r="J11" s="189"/>
      <c r="K11" s="190"/>
      <c r="L11" s="191"/>
      <c r="M11" s="158" t="s">
        <v>180</v>
      </c>
      <c r="N11" s="159"/>
      <c r="O11" s="167" t="s">
        <v>197</v>
      </c>
      <c r="P11" s="166"/>
      <c r="S11" s="3"/>
    </row>
    <row r="12" spans="1:19" ht="30" customHeight="1" thickBot="1">
      <c r="A12" s="155" t="s">
        <v>12</v>
      </c>
      <c r="B12" s="156"/>
      <c r="C12" s="158" t="s">
        <v>177</v>
      </c>
      <c r="D12" s="159"/>
      <c r="E12" s="158" t="s">
        <v>20</v>
      </c>
      <c r="F12" s="189"/>
      <c r="G12" s="188" t="s">
        <v>185</v>
      </c>
      <c r="H12" s="189"/>
      <c r="I12" s="188" t="s">
        <v>173</v>
      </c>
      <c r="J12" s="189"/>
      <c r="K12" s="188" t="s">
        <v>93</v>
      </c>
      <c r="L12" s="159"/>
      <c r="M12" s="158" t="s">
        <v>202</v>
      </c>
      <c r="N12" s="159"/>
      <c r="O12" s="167" t="s">
        <v>203</v>
      </c>
      <c r="P12" s="166"/>
      <c r="S12" s="3"/>
    </row>
    <row r="13" spans="1:19" ht="30" customHeight="1" thickBot="1">
      <c r="A13" s="155" t="s">
        <v>13</v>
      </c>
      <c r="B13" s="156"/>
      <c r="C13" s="158" t="s">
        <v>31</v>
      </c>
      <c r="D13" s="159"/>
      <c r="E13" s="158" t="s">
        <v>24</v>
      </c>
      <c r="F13" s="189"/>
      <c r="G13" s="188" t="s">
        <v>205</v>
      </c>
      <c r="H13" s="189"/>
      <c r="I13" s="188" t="s">
        <v>250</v>
      </c>
      <c r="J13" s="189"/>
      <c r="K13" s="188" t="s">
        <v>186</v>
      </c>
      <c r="L13" s="159"/>
      <c r="M13" s="158" t="s">
        <v>31</v>
      </c>
      <c r="N13" s="159"/>
      <c r="O13" s="167" t="s">
        <v>200</v>
      </c>
      <c r="P13" s="166"/>
      <c r="S13" s="3"/>
    </row>
    <row r="14" spans="1:19" ht="30" customHeight="1" thickBot="1">
      <c r="A14" s="155" t="s">
        <v>14</v>
      </c>
      <c r="B14" s="156"/>
      <c r="C14" s="158" t="s">
        <v>249</v>
      </c>
      <c r="D14" s="159"/>
      <c r="E14" s="158" t="s">
        <v>181</v>
      </c>
      <c r="F14" s="189"/>
      <c r="G14" s="188" t="s">
        <v>94</v>
      </c>
      <c r="H14" s="189"/>
      <c r="I14" s="188" t="s">
        <v>101</v>
      </c>
      <c r="J14" s="189"/>
      <c r="K14" s="188" t="s">
        <v>171</v>
      </c>
      <c r="L14" s="159"/>
      <c r="M14" s="158" t="s">
        <v>98</v>
      </c>
      <c r="N14" s="159"/>
      <c r="O14" s="167" t="s">
        <v>200</v>
      </c>
      <c r="P14" s="166"/>
      <c r="S14" s="3"/>
    </row>
    <row r="15" spans="1:19" ht="27.75" customHeight="1">
      <c r="A15" s="180"/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S15" s="4"/>
    </row>
    <row r="16" spans="1:19" ht="27.75" customHeight="1">
      <c r="A16" s="173" t="s">
        <v>92</v>
      </c>
      <c r="B16" s="173"/>
      <c r="C16" s="173"/>
      <c r="D16" s="173"/>
      <c r="S16" s="3"/>
    </row>
    <row r="17" spans="1:19" ht="27.75" customHeight="1">
      <c r="A17" s="157" t="s">
        <v>277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S17" s="3"/>
    </row>
    <row r="18" spans="1:19" ht="10.5" customHeight="1" thickBot="1">
      <c r="S18" s="3"/>
    </row>
    <row r="19" spans="1:19" ht="27.75" customHeight="1" thickBot="1">
      <c r="A19" s="177" t="s">
        <v>2</v>
      </c>
      <c r="B19" s="159"/>
      <c r="C19" s="158" t="s">
        <v>4</v>
      </c>
      <c r="D19" s="159"/>
      <c r="E19" s="161" t="s">
        <v>15</v>
      </c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2"/>
      <c r="S19" s="3"/>
    </row>
    <row r="20" spans="1:19" ht="32.25" customHeight="1" thickBot="1">
      <c r="A20" s="155" t="s">
        <v>27</v>
      </c>
      <c r="B20" s="156"/>
      <c r="C20" s="195" t="s">
        <v>285</v>
      </c>
      <c r="D20" s="196"/>
      <c r="E20" s="93" t="s">
        <v>105</v>
      </c>
      <c r="F20" s="158" t="s">
        <v>238</v>
      </c>
      <c r="G20" s="159"/>
      <c r="H20" s="93" t="s">
        <v>108</v>
      </c>
      <c r="I20" s="158" t="s">
        <v>269</v>
      </c>
      <c r="J20" s="159"/>
      <c r="K20" s="93" t="s">
        <v>111</v>
      </c>
      <c r="L20" s="158" t="s">
        <v>266</v>
      </c>
      <c r="M20" s="159"/>
      <c r="N20" s="93" t="s">
        <v>113</v>
      </c>
      <c r="O20" s="158" t="s">
        <v>248</v>
      </c>
      <c r="P20" s="162"/>
      <c r="S20" s="3"/>
    </row>
    <row r="21" spans="1:19" ht="32.25" customHeight="1" thickBot="1">
      <c r="A21" s="155" t="s">
        <v>28</v>
      </c>
      <c r="B21" s="156"/>
      <c r="C21" s="160" t="s">
        <v>282</v>
      </c>
      <c r="D21" s="159"/>
      <c r="E21" s="93" t="s">
        <v>106</v>
      </c>
      <c r="F21" s="158" t="s">
        <v>210</v>
      </c>
      <c r="G21" s="159"/>
      <c r="H21" s="93" t="s">
        <v>109</v>
      </c>
      <c r="I21" s="158" t="s">
        <v>261</v>
      </c>
      <c r="J21" s="159"/>
      <c r="K21" s="93" t="s">
        <v>138</v>
      </c>
      <c r="L21" s="158" t="s">
        <v>273</v>
      </c>
      <c r="M21" s="159"/>
      <c r="N21" s="93" t="s">
        <v>114</v>
      </c>
      <c r="O21" s="158" t="s">
        <v>222</v>
      </c>
      <c r="P21" s="162"/>
      <c r="S21" s="3"/>
    </row>
    <row r="22" spans="1:19" ht="32.25" customHeight="1" thickBot="1">
      <c r="A22" s="155" t="s">
        <v>29</v>
      </c>
      <c r="B22" s="156"/>
      <c r="C22" s="160" t="s">
        <v>283</v>
      </c>
      <c r="D22" s="159"/>
      <c r="E22" s="93" t="s">
        <v>139</v>
      </c>
      <c r="F22" s="158" t="s">
        <v>252</v>
      </c>
      <c r="G22" s="159"/>
      <c r="H22" s="93" t="s">
        <v>110</v>
      </c>
      <c r="I22" s="158" t="s">
        <v>234</v>
      </c>
      <c r="J22" s="159"/>
      <c r="K22" s="93" t="s">
        <v>140</v>
      </c>
      <c r="L22" s="158" t="s">
        <v>211</v>
      </c>
      <c r="M22" s="159"/>
      <c r="N22" s="93" t="s">
        <v>115</v>
      </c>
      <c r="O22" s="158" t="s">
        <v>262</v>
      </c>
      <c r="P22" s="162"/>
      <c r="S22" s="3"/>
    </row>
    <row r="23" spans="1:19" ht="32.25" customHeight="1" thickBot="1">
      <c r="A23" s="155" t="s">
        <v>30</v>
      </c>
      <c r="B23" s="156"/>
      <c r="C23" s="160" t="s">
        <v>284</v>
      </c>
      <c r="D23" s="159"/>
      <c r="E23" s="93" t="s">
        <v>107</v>
      </c>
      <c r="F23" s="158" t="s">
        <v>272</v>
      </c>
      <c r="G23" s="159"/>
      <c r="H23" s="93" t="s">
        <v>141</v>
      </c>
      <c r="I23" s="158" t="s">
        <v>247</v>
      </c>
      <c r="J23" s="159"/>
      <c r="K23" s="93" t="s">
        <v>112</v>
      </c>
      <c r="L23" s="158" t="s">
        <v>239</v>
      </c>
      <c r="M23" s="159"/>
      <c r="N23" s="93" t="s">
        <v>142</v>
      </c>
      <c r="O23" s="158" t="s">
        <v>275</v>
      </c>
      <c r="P23" s="162"/>
      <c r="S23" s="3"/>
    </row>
    <row r="24" spans="1:19" ht="27.75" customHeight="1">
      <c r="C24" s="175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S24" s="3"/>
    </row>
    <row r="25" spans="1:19" ht="27.75" customHeight="1"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S25" s="3"/>
    </row>
    <row r="26" spans="1:19" ht="27.75" customHeight="1">
      <c r="S26" s="3"/>
    </row>
    <row r="27" spans="1:19" ht="27.75" customHeight="1">
      <c r="S27" s="3"/>
    </row>
    <row r="28" spans="1:19" ht="27.75" customHeight="1">
      <c r="S28" s="3"/>
    </row>
    <row r="29" spans="1:19" ht="27.75" customHeight="1">
      <c r="S29" s="3"/>
    </row>
    <row r="30" spans="1:19" ht="27.75" customHeight="1">
      <c r="S30" s="3"/>
    </row>
    <row r="31" spans="1:19" ht="27.75" customHeight="1">
      <c r="S31" s="3"/>
    </row>
    <row r="32" spans="1:19" ht="27.75" customHeight="1">
      <c r="S32" s="3"/>
    </row>
    <row r="33" spans="19:19" ht="27.75" customHeight="1">
      <c r="S33" s="3"/>
    </row>
    <row r="34" spans="19:19" ht="27.75" customHeight="1">
      <c r="S34" s="3"/>
    </row>
    <row r="35" spans="19:19" ht="27.75" customHeight="1">
      <c r="S35" s="3"/>
    </row>
    <row r="36" spans="19:19" ht="27.75" customHeight="1">
      <c r="S36" s="3"/>
    </row>
    <row r="37" spans="19:19" ht="27.75" customHeight="1">
      <c r="S37" s="3"/>
    </row>
  </sheetData>
  <mergeCells count="107">
    <mergeCell ref="A22:B22"/>
    <mergeCell ref="C22:D22"/>
    <mergeCell ref="F22:G22"/>
    <mergeCell ref="I22:J22"/>
    <mergeCell ref="A1:P1"/>
    <mergeCell ref="A2:P2"/>
    <mergeCell ref="A23:B23"/>
    <mergeCell ref="C23:D23"/>
    <mergeCell ref="F23:G23"/>
    <mergeCell ref="I23:J23"/>
    <mergeCell ref="L21:M21"/>
    <mergeCell ref="O21:P21"/>
    <mergeCell ref="L22:M22"/>
    <mergeCell ref="O22:P22"/>
    <mergeCell ref="M11:N11"/>
    <mergeCell ref="O11:P11"/>
    <mergeCell ref="M12:N12"/>
    <mergeCell ref="O12:P12"/>
    <mergeCell ref="L23:M23"/>
    <mergeCell ref="O23:P23"/>
    <mergeCell ref="L20:M20"/>
    <mergeCell ref="O20:P20"/>
    <mergeCell ref="E19:P19"/>
    <mergeCell ref="O14:P14"/>
    <mergeCell ref="G14:H14"/>
    <mergeCell ref="A15:P15"/>
    <mergeCell ref="A20:B20"/>
    <mergeCell ref="C20:D20"/>
    <mergeCell ref="A19:B19"/>
    <mergeCell ref="C19:D19"/>
    <mergeCell ref="F20:G20"/>
    <mergeCell ref="I20:J20"/>
    <mergeCell ref="A21:B21"/>
    <mergeCell ref="C21:D21"/>
    <mergeCell ref="F21:G21"/>
    <mergeCell ref="I21:J21"/>
    <mergeCell ref="A12:B12"/>
    <mergeCell ref="C12:D12"/>
    <mergeCell ref="E12:F12"/>
    <mergeCell ref="I12:J12"/>
    <mergeCell ref="G13:H13"/>
    <mergeCell ref="G12:H12"/>
    <mergeCell ref="K13:L13"/>
    <mergeCell ref="M13:N13"/>
    <mergeCell ref="A11:B11"/>
    <mergeCell ref="C11:D11"/>
    <mergeCell ref="K12:L12"/>
    <mergeCell ref="A13:B13"/>
    <mergeCell ref="C13:D13"/>
    <mergeCell ref="E13:F13"/>
    <mergeCell ref="I13:J13"/>
    <mergeCell ref="C7:D7"/>
    <mergeCell ref="O7:P7"/>
    <mergeCell ref="K8:L8"/>
    <mergeCell ref="G7:H7"/>
    <mergeCell ref="M8:N8"/>
    <mergeCell ref="A3:D3"/>
    <mergeCell ref="E3:F3"/>
    <mergeCell ref="G3:H3"/>
    <mergeCell ref="A6:B6"/>
    <mergeCell ref="C6:D6"/>
    <mergeCell ref="A4:P4"/>
    <mergeCell ref="M6:N6"/>
    <mergeCell ref="E6:L6"/>
    <mergeCell ref="O6:P6"/>
    <mergeCell ref="A7:B7"/>
    <mergeCell ref="O8:P8"/>
    <mergeCell ref="E7:F7"/>
    <mergeCell ref="I7:J7"/>
    <mergeCell ref="K7:L7"/>
    <mergeCell ref="M7:N7"/>
    <mergeCell ref="A8:B8"/>
    <mergeCell ref="A9:B9"/>
    <mergeCell ref="C9:D9"/>
    <mergeCell ref="G9:H9"/>
    <mergeCell ref="I9:J9"/>
    <mergeCell ref="A10:B10"/>
    <mergeCell ref="C10:D10"/>
    <mergeCell ref="E10:F10"/>
    <mergeCell ref="C8:D8"/>
    <mergeCell ref="E8:F8"/>
    <mergeCell ref="I8:J8"/>
    <mergeCell ref="G8:H8"/>
    <mergeCell ref="C25:P25"/>
    <mergeCell ref="C24:P24"/>
    <mergeCell ref="M9:N9"/>
    <mergeCell ref="O9:P9"/>
    <mergeCell ref="K9:L9"/>
    <mergeCell ref="E9:F9"/>
    <mergeCell ref="G11:H11"/>
    <mergeCell ref="I10:J10"/>
    <mergeCell ref="G10:H10"/>
    <mergeCell ref="O10:P10"/>
    <mergeCell ref="K10:L10"/>
    <mergeCell ref="M10:N10"/>
    <mergeCell ref="E11:F11"/>
    <mergeCell ref="I11:J11"/>
    <mergeCell ref="K11:L11"/>
    <mergeCell ref="O13:P13"/>
    <mergeCell ref="A17:P17"/>
    <mergeCell ref="K14:L14"/>
    <mergeCell ref="M14:N14"/>
    <mergeCell ref="A16:D16"/>
    <mergeCell ref="A14:B14"/>
    <mergeCell ref="C14:D14"/>
    <mergeCell ref="E14:F14"/>
    <mergeCell ref="I14:J14"/>
  </mergeCells>
  <phoneticPr fontId="2"/>
  <pageMargins left="0.78740157480314965" right="0.78740157480314965" top="0.78740157480314965" bottom="0.98425196850393704" header="0.51181102362204722" footer="0.51181102362204722"/>
  <pageSetup paperSize="13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9"/>
  <sheetViews>
    <sheetView workbookViewId="0">
      <selection activeCell="AH78" sqref="A1:AH78"/>
    </sheetView>
  </sheetViews>
  <sheetFormatPr defaultColWidth="5.875" defaultRowHeight="27.75" customHeight="1"/>
  <cols>
    <col min="1" max="13" width="6" style="7" customWidth="1"/>
    <col min="14" max="14" width="15.125" style="8" customWidth="1"/>
    <col min="15" max="16" width="15.125" style="7" hidden="1" customWidth="1"/>
    <col min="17" max="17" width="15.125" style="7" customWidth="1"/>
    <col min="18" max="16384" width="5.875" style="7"/>
  </cols>
  <sheetData>
    <row r="1" spans="1:15" s="6" customFormat="1" ht="40.5" customHeight="1">
      <c r="A1" s="221" t="s">
        <v>165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5"/>
    </row>
    <row r="2" spans="1:15" ht="44.25" customHeight="1" thickBot="1"/>
    <row r="3" spans="1:15" ht="27.75" customHeight="1" thickBot="1">
      <c r="A3" s="222" t="s">
        <v>47</v>
      </c>
      <c r="B3" s="222"/>
      <c r="C3" s="223"/>
      <c r="D3" s="15" t="s">
        <v>209</v>
      </c>
      <c r="E3" s="16" t="s">
        <v>46</v>
      </c>
      <c r="F3" s="224" t="str">
        <f>VLOOKUP($D$3,男子組み合わせ!$A$7:$J$14,3)</f>
        <v>古和釜</v>
      </c>
      <c r="G3" s="225"/>
      <c r="H3" s="226" t="str">
        <f>VLOOKUP($D$3,男子組み合わせ!$A$7:$J$14,5)</f>
        <v>ZETHREE</v>
      </c>
      <c r="I3" s="225"/>
      <c r="J3" s="226" t="str">
        <f>VLOOKUP($D$3,男子組み合わせ!$A$7:$J$14,7)</f>
        <v>高郷</v>
      </c>
      <c r="K3" s="225"/>
      <c r="L3" s="226" t="str">
        <f>VLOOKUP($D$3,男子組み合わせ!$A$7:$J$14,9)</f>
        <v>高二</v>
      </c>
      <c r="M3" s="228"/>
      <c r="N3" s="7"/>
    </row>
    <row r="4" spans="1:15" ht="27.75" customHeight="1" thickBot="1">
      <c r="A4" s="99">
        <v>9</v>
      </c>
      <c r="B4" s="97" t="s">
        <v>144</v>
      </c>
      <c r="C4" s="99"/>
      <c r="D4" s="97" t="s">
        <v>145</v>
      </c>
    </row>
    <row r="5" spans="1:15" ht="27.75" customHeight="1" thickBot="1">
      <c r="A5" s="210" t="s">
        <v>34</v>
      </c>
      <c r="B5" s="211"/>
      <c r="C5" s="212" t="s">
        <v>35</v>
      </c>
      <c r="D5" s="213"/>
      <c r="E5" s="9" t="s">
        <v>38</v>
      </c>
      <c r="F5" s="213" t="s">
        <v>36</v>
      </c>
      <c r="G5" s="211"/>
      <c r="H5" s="210" t="s">
        <v>39</v>
      </c>
      <c r="I5" s="214"/>
      <c r="J5" s="210" t="s">
        <v>37</v>
      </c>
      <c r="K5" s="213"/>
      <c r="L5" s="213"/>
      <c r="M5" s="214"/>
      <c r="O5" s="8" t="s">
        <v>7</v>
      </c>
    </row>
    <row r="6" spans="1:15" ht="27.75" customHeight="1" thickBot="1">
      <c r="A6" s="197" t="s">
        <v>42</v>
      </c>
      <c r="B6" s="198"/>
      <c r="C6" s="199" t="str">
        <f>L3</f>
        <v>高二</v>
      </c>
      <c r="D6" s="200"/>
      <c r="E6" s="17" t="s">
        <v>40</v>
      </c>
      <c r="F6" s="200" t="str">
        <f>F3</f>
        <v>古和釜</v>
      </c>
      <c r="G6" s="201"/>
      <c r="H6" s="202" t="str">
        <f>H3</f>
        <v>ZETHREE</v>
      </c>
      <c r="I6" s="203"/>
      <c r="J6" s="204" t="str">
        <f>H3</f>
        <v>ZETHREE</v>
      </c>
      <c r="K6" s="205"/>
      <c r="L6" s="206" t="str">
        <f>J3</f>
        <v>高郷</v>
      </c>
      <c r="M6" s="207"/>
      <c r="O6" s="13" t="s">
        <v>8</v>
      </c>
    </row>
    <row r="7" spans="1:15" ht="27.75" customHeight="1" thickBot="1">
      <c r="A7" s="197" t="s">
        <v>43</v>
      </c>
      <c r="B7" s="198"/>
      <c r="C7" s="199" t="str">
        <f>H3</f>
        <v>ZETHREE</v>
      </c>
      <c r="D7" s="200"/>
      <c r="E7" s="17" t="s">
        <v>40</v>
      </c>
      <c r="F7" s="200" t="str">
        <f>J3</f>
        <v>高郷</v>
      </c>
      <c r="G7" s="201"/>
      <c r="H7" s="202" t="str">
        <f>F3</f>
        <v>古和釜</v>
      </c>
      <c r="I7" s="203"/>
      <c r="J7" s="204" t="str">
        <f>L3</f>
        <v>高二</v>
      </c>
      <c r="K7" s="205"/>
      <c r="L7" s="206" t="str">
        <f>F3</f>
        <v>古和釜</v>
      </c>
      <c r="M7" s="207"/>
      <c r="O7" s="13" t="s">
        <v>9</v>
      </c>
    </row>
    <row r="8" spans="1:15" ht="27.75" customHeight="1" thickBot="1">
      <c r="A8" s="197" t="s">
        <v>48</v>
      </c>
      <c r="B8" s="198"/>
      <c r="C8" s="199" t="str">
        <f>F3</f>
        <v>古和釜</v>
      </c>
      <c r="D8" s="200"/>
      <c r="E8" s="17" t="s">
        <v>40</v>
      </c>
      <c r="F8" s="200" t="str">
        <f>J3</f>
        <v>高郷</v>
      </c>
      <c r="G8" s="201"/>
      <c r="H8" s="202" t="str">
        <f>L3</f>
        <v>高二</v>
      </c>
      <c r="I8" s="203"/>
      <c r="J8" s="204" t="str">
        <f>H3</f>
        <v>ZETHREE</v>
      </c>
      <c r="K8" s="205"/>
      <c r="L8" s="206" t="str">
        <f>L3</f>
        <v>高二</v>
      </c>
      <c r="M8" s="207"/>
      <c r="O8" s="13" t="s">
        <v>10</v>
      </c>
    </row>
    <row r="9" spans="1:15" ht="27.75" customHeight="1" thickBot="1">
      <c r="A9" s="197" t="s">
        <v>49</v>
      </c>
      <c r="B9" s="198"/>
      <c r="C9" s="199" t="str">
        <f>H3</f>
        <v>ZETHREE</v>
      </c>
      <c r="D9" s="200"/>
      <c r="E9" s="17" t="s">
        <v>40</v>
      </c>
      <c r="F9" s="200" t="str">
        <f>L3</f>
        <v>高二</v>
      </c>
      <c r="G9" s="201"/>
      <c r="H9" s="202" t="str">
        <f>F3</f>
        <v>古和釜</v>
      </c>
      <c r="I9" s="203"/>
      <c r="J9" s="204" t="str">
        <f>F3</f>
        <v>古和釜</v>
      </c>
      <c r="K9" s="205"/>
      <c r="L9" s="206" t="str">
        <f>J3</f>
        <v>高郷</v>
      </c>
      <c r="M9" s="207"/>
      <c r="O9" s="13" t="s">
        <v>11</v>
      </c>
    </row>
    <row r="10" spans="1:15" ht="27.75" customHeight="1" thickBot="1">
      <c r="A10" s="197" t="s">
        <v>50</v>
      </c>
      <c r="B10" s="198"/>
      <c r="C10" s="199" t="str">
        <f>J3</f>
        <v>高郷</v>
      </c>
      <c r="D10" s="200"/>
      <c r="E10" s="17" t="s">
        <v>40</v>
      </c>
      <c r="F10" s="200" t="str">
        <f>L3</f>
        <v>高二</v>
      </c>
      <c r="G10" s="201"/>
      <c r="H10" s="202" t="str">
        <f>H3</f>
        <v>ZETHREE</v>
      </c>
      <c r="I10" s="203"/>
      <c r="J10" s="204" t="str">
        <f>F3</f>
        <v>古和釜</v>
      </c>
      <c r="K10" s="205"/>
      <c r="L10" s="206" t="str">
        <f>H3</f>
        <v>ZETHREE</v>
      </c>
      <c r="M10" s="207"/>
      <c r="O10" s="13" t="s">
        <v>12</v>
      </c>
    </row>
    <row r="11" spans="1:15" ht="27.75" customHeight="1" thickBot="1">
      <c r="A11" s="197" t="s">
        <v>51</v>
      </c>
      <c r="B11" s="198"/>
      <c r="C11" s="199" t="str">
        <f>F3</f>
        <v>古和釜</v>
      </c>
      <c r="D11" s="200"/>
      <c r="E11" s="17" t="s">
        <v>40</v>
      </c>
      <c r="F11" s="200" t="str">
        <f>H3</f>
        <v>ZETHREE</v>
      </c>
      <c r="G11" s="201"/>
      <c r="H11" s="202" t="str">
        <f>J3</f>
        <v>高郷</v>
      </c>
      <c r="I11" s="203"/>
      <c r="J11" s="204" t="str">
        <f>J3</f>
        <v>高郷</v>
      </c>
      <c r="K11" s="205"/>
      <c r="L11" s="206" t="str">
        <f>L3</f>
        <v>高二</v>
      </c>
      <c r="M11" s="207"/>
      <c r="O11" s="13" t="s">
        <v>13</v>
      </c>
    </row>
    <row r="12" spans="1:15" ht="27.75" customHeight="1">
      <c r="A12" s="227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O12" s="8" t="s">
        <v>14</v>
      </c>
    </row>
    <row r="13" spans="1:15" ht="27.75" customHeight="1" thickBot="1">
      <c r="A13" s="215" t="s">
        <v>69</v>
      </c>
      <c r="B13" s="215"/>
      <c r="C13" s="215"/>
    </row>
    <row r="14" spans="1:15" ht="27.75" customHeight="1" thickBot="1">
      <c r="B14" s="23" t="s">
        <v>208</v>
      </c>
      <c r="C14" s="22" t="s">
        <v>2</v>
      </c>
      <c r="D14" s="216" t="str">
        <f>VLOOKUP($B$14,男子組み合わせ!$A$7:$L$14,3)</f>
        <v>二和</v>
      </c>
      <c r="E14" s="217"/>
      <c r="F14" s="218" t="str">
        <f>VLOOKUP($B$14,男子組み合わせ!$A$7:$L$14,5)</f>
        <v>夏見台</v>
      </c>
      <c r="G14" s="219"/>
      <c r="H14" s="217" t="str">
        <f>VLOOKUP($B$14,男子組み合わせ!$A$7:$L$14,7)</f>
        <v>海神南</v>
      </c>
      <c r="I14" s="217"/>
      <c r="J14" s="218" t="str">
        <f>VLOOKUP($B$14,男子組み合わせ!$A$7:$L$14,9)</f>
        <v>海神</v>
      </c>
      <c r="K14" s="217"/>
      <c r="L14" s="218" t="str">
        <f>VLOOKUP($B$14,男子組み合わせ!$A$7:$L$14,11)</f>
        <v>大穴</v>
      </c>
      <c r="M14" s="220"/>
    </row>
    <row r="15" spans="1:15" ht="27.75" customHeight="1" thickBot="1">
      <c r="A15" s="208" t="s">
        <v>148</v>
      </c>
      <c r="B15" s="209"/>
      <c r="C15" s="209"/>
      <c r="D15" s="209"/>
    </row>
    <row r="16" spans="1:15" ht="27.75" customHeight="1" thickBot="1">
      <c r="A16" s="210" t="s">
        <v>34</v>
      </c>
      <c r="B16" s="211"/>
      <c r="C16" s="212" t="s">
        <v>35</v>
      </c>
      <c r="D16" s="213"/>
      <c r="E16" s="9" t="s">
        <v>38</v>
      </c>
      <c r="F16" s="213" t="s">
        <v>36</v>
      </c>
      <c r="G16" s="211"/>
      <c r="H16" s="210" t="s">
        <v>39</v>
      </c>
      <c r="I16" s="214"/>
      <c r="J16" s="210" t="s">
        <v>37</v>
      </c>
      <c r="K16" s="213"/>
      <c r="L16" s="213"/>
      <c r="M16" s="214"/>
    </row>
    <row r="17" spans="1:13" ht="27.75" customHeight="1" thickBot="1">
      <c r="A17" s="197" t="s">
        <v>42</v>
      </c>
      <c r="B17" s="198"/>
      <c r="C17" s="199" t="str">
        <f>D14</f>
        <v>二和</v>
      </c>
      <c r="D17" s="200"/>
      <c r="E17" s="17" t="s">
        <v>38</v>
      </c>
      <c r="F17" s="200" t="str">
        <f>F14</f>
        <v>夏見台</v>
      </c>
      <c r="G17" s="201"/>
      <c r="H17" s="202" t="str">
        <f>L14</f>
        <v>大穴</v>
      </c>
      <c r="I17" s="203"/>
      <c r="J17" s="204" t="str">
        <f>J14</f>
        <v>海神</v>
      </c>
      <c r="K17" s="205"/>
      <c r="L17" s="206" t="str">
        <f>L14</f>
        <v>大穴</v>
      </c>
      <c r="M17" s="207"/>
    </row>
    <row r="18" spans="1:13" ht="27.75" customHeight="1" thickBot="1">
      <c r="A18" s="197" t="s">
        <v>43</v>
      </c>
      <c r="B18" s="198"/>
      <c r="C18" s="199" t="str">
        <f>H14</f>
        <v>海神南</v>
      </c>
      <c r="D18" s="200"/>
      <c r="E18" s="17" t="s">
        <v>38</v>
      </c>
      <c r="F18" s="200" t="str">
        <f>J14</f>
        <v>海神</v>
      </c>
      <c r="G18" s="201"/>
      <c r="H18" s="202" t="str">
        <f>F14</f>
        <v>夏見台</v>
      </c>
      <c r="I18" s="203"/>
      <c r="J18" s="204" t="str">
        <f>D14</f>
        <v>二和</v>
      </c>
      <c r="K18" s="205"/>
      <c r="L18" s="206" t="str">
        <f>F14</f>
        <v>夏見台</v>
      </c>
      <c r="M18" s="207"/>
    </row>
    <row r="19" spans="1:13" ht="27.75" customHeight="1" thickBot="1">
      <c r="A19" s="197" t="s">
        <v>41</v>
      </c>
      <c r="B19" s="198"/>
      <c r="C19" s="199" t="str">
        <f>L14</f>
        <v>大穴</v>
      </c>
      <c r="D19" s="200"/>
      <c r="E19" s="17" t="s">
        <v>38</v>
      </c>
      <c r="F19" s="200" t="str">
        <f>D14</f>
        <v>二和</v>
      </c>
      <c r="G19" s="201"/>
      <c r="H19" s="202" t="str">
        <f>J14</f>
        <v>海神</v>
      </c>
      <c r="I19" s="203"/>
      <c r="J19" s="204" t="str">
        <f>H14</f>
        <v>海神南</v>
      </c>
      <c r="K19" s="205"/>
      <c r="L19" s="206" t="str">
        <f>J14</f>
        <v>海神</v>
      </c>
      <c r="M19" s="207"/>
    </row>
    <row r="20" spans="1:13" ht="27.75" customHeight="1" thickBot="1">
      <c r="A20" s="197" t="s">
        <v>44</v>
      </c>
      <c r="B20" s="198"/>
      <c r="C20" s="199" t="str">
        <f>F14</f>
        <v>夏見台</v>
      </c>
      <c r="D20" s="200"/>
      <c r="E20" s="17" t="s">
        <v>38</v>
      </c>
      <c r="F20" s="200" t="str">
        <f>H14</f>
        <v>海神南</v>
      </c>
      <c r="G20" s="201"/>
      <c r="H20" s="202" t="str">
        <f>D14</f>
        <v>二和</v>
      </c>
      <c r="I20" s="203"/>
      <c r="J20" s="204" t="str">
        <f>L14</f>
        <v>大穴</v>
      </c>
      <c r="K20" s="205"/>
      <c r="L20" s="206" t="str">
        <f>D14</f>
        <v>二和</v>
      </c>
      <c r="M20" s="207"/>
    </row>
    <row r="21" spans="1:13" ht="27.75" customHeight="1" thickBot="1">
      <c r="A21" s="197" t="s">
        <v>45</v>
      </c>
      <c r="B21" s="198"/>
      <c r="C21" s="199" t="str">
        <f>J14</f>
        <v>海神</v>
      </c>
      <c r="D21" s="200"/>
      <c r="E21" s="17" t="s">
        <v>38</v>
      </c>
      <c r="F21" s="200" t="str">
        <f>L14</f>
        <v>大穴</v>
      </c>
      <c r="G21" s="201"/>
      <c r="H21" s="202" t="str">
        <f>H14</f>
        <v>海神南</v>
      </c>
      <c r="I21" s="203"/>
      <c r="J21" s="204" t="str">
        <f>F14</f>
        <v>夏見台</v>
      </c>
      <c r="K21" s="205"/>
      <c r="L21" s="206" t="str">
        <f>H14</f>
        <v>海神南</v>
      </c>
      <c r="M21" s="207"/>
    </row>
    <row r="22" spans="1:13" ht="13.5" customHeight="1"/>
    <row r="23" spans="1:13" ht="27.75" customHeight="1" thickBot="1">
      <c r="A23" s="208" t="s">
        <v>148</v>
      </c>
      <c r="B23" s="209"/>
      <c r="C23" s="209"/>
      <c r="D23" s="209"/>
    </row>
    <row r="24" spans="1:13" ht="27.75" customHeight="1" thickBot="1">
      <c r="A24" s="210" t="s">
        <v>34</v>
      </c>
      <c r="B24" s="211"/>
      <c r="C24" s="212" t="s">
        <v>35</v>
      </c>
      <c r="D24" s="213"/>
      <c r="E24" s="9" t="s">
        <v>38</v>
      </c>
      <c r="F24" s="213" t="s">
        <v>36</v>
      </c>
      <c r="G24" s="211"/>
      <c r="H24" s="210" t="s">
        <v>39</v>
      </c>
      <c r="I24" s="214"/>
      <c r="J24" s="210" t="s">
        <v>37</v>
      </c>
      <c r="K24" s="213"/>
      <c r="L24" s="213"/>
      <c r="M24" s="214"/>
    </row>
    <row r="25" spans="1:13" ht="27.75" customHeight="1" thickBot="1">
      <c r="A25" s="197" t="s">
        <v>42</v>
      </c>
      <c r="B25" s="198"/>
      <c r="C25" s="199" t="str">
        <f>H14</f>
        <v>海神南</v>
      </c>
      <c r="D25" s="200"/>
      <c r="E25" s="17" t="s">
        <v>38</v>
      </c>
      <c r="F25" s="200" t="str">
        <f>L14</f>
        <v>大穴</v>
      </c>
      <c r="G25" s="201"/>
      <c r="H25" s="202" t="str">
        <f>F14</f>
        <v>夏見台</v>
      </c>
      <c r="I25" s="203"/>
      <c r="J25" s="204" t="str">
        <f>F14</f>
        <v>夏見台</v>
      </c>
      <c r="K25" s="205"/>
      <c r="L25" s="206" t="str">
        <f>J14</f>
        <v>海神</v>
      </c>
      <c r="M25" s="207"/>
    </row>
    <row r="26" spans="1:13" ht="27.75" customHeight="1" thickBot="1">
      <c r="A26" s="197" t="s">
        <v>43</v>
      </c>
      <c r="B26" s="198"/>
      <c r="C26" s="199" t="str">
        <f>J14</f>
        <v>海神</v>
      </c>
      <c r="D26" s="200"/>
      <c r="E26" s="17" t="s">
        <v>38</v>
      </c>
      <c r="F26" s="200" t="str">
        <f>D14</f>
        <v>二和</v>
      </c>
      <c r="G26" s="201"/>
      <c r="H26" s="202" t="str">
        <f>H14</f>
        <v>海神南</v>
      </c>
      <c r="I26" s="203"/>
      <c r="J26" s="204" t="str">
        <f>H14</f>
        <v>海神南</v>
      </c>
      <c r="K26" s="205"/>
      <c r="L26" s="206" t="str">
        <f>L14</f>
        <v>大穴</v>
      </c>
      <c r="M26" s="207"/>
    </row>
    <row r="27" spans="1:13" ht="27.75" customHeight="1" thickBot="1">
      <c r="A27" s="197" t="s">
        <v>41</v>
      </c>
      <c r="B27" s="198"/>
      <c r="C27" s="199" t="str">
        <f>L14</f>
        <v>大穴</v>
      </c>
      <c r="D27" s="200"/>
      <c r="E27" s="17" t="s">
        <v>38</v>
      </c>
      <c r="F27" s="200" t="str">
        <f>F14</f>
        <v>夏見台</v>
      </c>
      <c r="G27" s="201"/>
      <c r="H27" s="202" t="str">
        <f>J14</f>
        <v>海神</v>
      </c>
      <c r="I27" s="203"/>
      <c r="J27" s="204" t="str">
        <f>J14</f>
        <v>海神</v>
      </c>
      <c r="K27" s="205"/>
      <c r="L27" s="206" t="str">
        <f>D14</f>
        <v>二和</v>
      </c>
      <c r="M27" s="207"/>
    </row>
    <row r="28" spans="1:13" ht="27.75" customHeight="1" thickBot="1">
      <c r="A28" s="197" t="s">
        <v>44</v>
      </c>
      <c r="B28" s="198"/>
      <c r="C28" s="199" t="str">
        <f>D14</f>
        <v>二和</v>
      </c>
      <c r="D28" s="200"/>
      <c r="E28" s="17" t="s">
        <v>38</v>
      </c>
      <c r="F28" s="200" t="str">
        <f>H14</f>
        <v>海神南</v>
      </c>
      <c r="G28" s="201"/>
      <c r="H28" s="202" t="str">
        <f>L14</f>
        <v>大穴</v>
      </c>
      <c r="I28" s="203"/>
      <c r="J28" s="204" t="str">
        <f>L14</f>
        <v>大穴</v>
      </c>
      <c r="K28" s="205"/>
      <c r="L28" s="206" t="str">
        <f>F14</f>
        <v>夏見台</v>
      </c>
      <c r="M28" s="207"/>
    </row>
    <row r="29" spans="1:13" ht="27.75" customHeight="1" thickBot="1">
      <c r="A29" s="197" t="s">
        <v>45</v>
      </c>
      <c r="B29" s="198"/>
      <c r="C29" s="199" t="str">
        <f>F14</f>
        <v>夏見台</v>
      </c>
      <c r="D29" s="200"/>
      <c r="E29" s="17" t="s">
        <v>38</v>
      </c>
      <c r="F29" s="200" t="str">
        <f>J14</f>
        <v>海神</v>
      </c>
      <c r="G29" s="201"/>
      <c r="H29" s="202" t="str">
        <f>D14</f>
        <v>二和</v>
      </c>
      <c r="I29" s="203"/>
      <c r="J29" s="204" t="str">
        <f>D14</f>
        <v>二和</v>
      </c>
      <c r="K29" s="205"/>
      <c r="L29" s="206" t="str">
        <f>H14</f>
        <v>海神南</v>
      </c>
      <c r="M29" s="207"/>
    </row>
  </sheetData>
  <mergeCells count="126">
    <mergeCell ref="F3:G3"/>
    <mergeCell ref="H3:I3"/>
    <mergeCell ref="J3:K3"/>
    <mergeCell ref="A12:M12"/>
    <mergeCell ref="J5:M5"/>
    <mergeCell ref="A6:B6"/>
    <mergeCell ref="C6:D6"/>
    <mergeCell ref="F6:G6"/>
    <mergeCell ref="H6:I6"/>
    <mergeCell ref="J6:K6"/>
    <mergeCell ref="L6:M6"/>
    <mergeCell ref="L3:M3"/>
    <mergeCell ref="J11:K11"/>
    <mergeCell ref="J10:K10"/>
    <mergeCell ref="L7:M7"/>
    <mergeCell ref="A8:B8"/>
    <mergeCell ref="C8:D8"/>
    <mergeCell ref="A1:M1"/>
    <mergeCell ref="A11:B11"/>
    <mergeCell ref="C11:D11"/>
    <mergeCell ref="F11:G11"/>
    <mergeCell ref="L9:M9"/>
    <mergeCell ref="L10:M10"/>
    <mergeCell ref="A9:B9"/>
    <mergeCell ref="C9:D9"/>
    <mergeCell ref="F9:G9"/>
    <mergeCell ref="H9:I9"/>
    <mergeCell ref="A10:B10"/>
    <mergeCell ref="C10:D10"/>
    <mergeCell ref="F10:G10"/>
    <mergeCell ref="H10:I10"/>
    <mergeCell ref="J7:K7"/>
    <mergeCell ref="H7:I7"/>
    <mergeCell ref="H8:I8"/>
    <mergeCell ref="J8:K8"/>
    <mergeCell ref="L8:M8"/>
    <mergeCell ref="A7:B7"/>
    <mergeCell ref="C7:D7"/>
    <mergeCell ref="F7:G7"/>
    <mergeCell ref="J9:K9"/>
    <mergeCell ref="A3:C3"/>
    <mergeCell ref="L18:M18"/>
    <mergeCell ref="A15:D15"/>
    <mergeCell ref="A16:B16"/>
    <mergeCell ref="C16:D16"/>
    <mergeCell ref="F16:G16"/>
    <mergeCell ref="H16:I16"/>
    <mergeCell ref="J16:M16"/>
    <mergeCell ref="A17:B17"/>
    <mergeCell ref="C17:D17"/>
    <mergeCell ref="F17:G17"/>
    <mergeCell ref="H17:I17"/>
    <mergeCell ref="J17:K17"/>
    <mergeCell ref="L17:M17"/>
    <mergeCell ref="L20:M20"/>
    <mergeCell ref="A5:B5"/>
    <mergeCell ref="C5:D5"/>
    <mergeCell ref="F5:G5"/>
    <mergeCell ref="H5:I5"/>
    <mergeCell ref="H11:I11"/>
    <mergeCell ref="F8:G8"/>
    <mergeCell ref="A13:C13"/>
    <mergeCell ref="D14:E14"/>
    <mergeCell ref="F14:G14"/>
    <mergeCell ref="H14:I14"/>
    <mergeCell ref="J14:K14"/>
    <mergeCell ref="L14:M14"/>
    <mergeCell ref="L11:M11"/>
    <mergeCell ref="A19:B19"/>
    <mergeCell ref="C19:D19"/>
    <mergeCell ref="F19:G19"/>
    <mergeCell ref="H19:I19"/>
    <mergeCell ref="J19:K19"/>
    <mergeCell ref="A18:B18"/>
    <mergeCell ref="C18:D18"/>
    <mergeCell ref="F18:G18"/>
    <mergeCell ref="H18:I18"/>
    <mergeCell ref="J18:K18"/>
    <mergeCell ref="L19:M19"/>
    <mergeCell ref="A25:B25"/>
    <mergeCell ref="C25:D25"/>
    <mergeCell ref="F25:G25"/>
    <mergeCell ref="H25:I25"/>
    <mergeCell ref="J25:K25"/>
    <mergeCell ref="L25:M25"/>
    <mergeCell ref="A23:D23"/>
    <mergeCell ref="A24:B24"/>
    <mergeCell ref="C24:D24"/>
    <mergeCell ref="F24:G24"/>
    <mergeCell ref="H24:I24"/>
    <mergeCell ref="J24:M24"/>
    <mergeCell ref="A21:B21"/>
    <mergeCell ref="C21:D21"/>
    <mergeCell ref="F21:G21"/>
    <mergeCell ref="H21:I21"/>
    <mergeCell ref="J21:K21"/>
    <mergeCell ref="L21:M21"/>
    <mergeCell ref="A20:B20"/>
    <mergeCell ref="C20:D20"/>
    <mergeCell ref="F20:G20"/>
    <mergeCell ref="H20:I20"/>
    <mergeCell ref="J20:K20"/>
    <mergeCell ref="A27:B27"/>
    <mergeCell ref="C27:D27"/>
    <mergeCell ref="F27:G27"/>
    <mergeCell ref="H27:I27"/>
    <mergeCell ref="J27:K27"/>
    <mergeCell ref="L27:M27"/>
    <mergeCell ref="A26:B26"/>
    <mergeCell ref="C26:D26"/>
    <mergeCell ref="F26:G26"/>
    <mergeCell ref="H26:I26"/>
    <mergeCell ref="J26:K26"/>
    <mergeCell ref="L26:M26"/>
    <mergeCell ref="A29:B29"/>
    <mergeCell ref="C29:D29"/>
    <mergeCell ref="F29:G29"/>
    <mergeCell ref="H29:I29"/>
    <mergeCell ref="J29:K29"/>
    <mergeCell ref="L29:M29"/>
    <mergeCell ref="A28:B28"/>
    <mergeCell ref="C28:D28"/>
    <mergeCell ref="F28:G28"/>
    <mergeCell ref="H28:I28"/>
    <mergeCell ref="J28:K28"/>
    <mergeCell ref="L28:M28"/>
  </mergeCells>
  <phoneticPr fontId="2"/>
  <dataValidations count="1">
    <dataValidation type="list" allowBlank="1" showInputMessage="1" showErrorMessage="1" sqref="D3 P4 B14">
      <formula1>$O$5:$O$12</formula1>
    </dataValidation>
  </dataValidations>
  <pageMargins left="0.59055118110236227" right="0.59055118110236227" top="0.78740157480314965" bottom="0.78740157480314965" header="0.51181102362204722" footer="0.51181102362204722"/>
  <pageSetup paperSize="13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7"/>
  <sheetViews>
    <sheetView workbookViewId="0">
      <selection activeCell="AH78" sqref="A1:AH78"/>
    </sheetView>
  </sheetViews>
  <sheetFormatPr defaultColWidth="5.375" defaultRowHeight="22.5" customHeight="1"/>
  <cols>
    <col min="1" max="13" width="6" style="7" customWidth="1"/>
    <col min="14" max="14" width="5.375" style="7" customWidth="1"/>
    <col min="15" max="15" width="10.875" style="8" customWidth="1"/>
    <col min="16" max="16" width="11" style="7" hidden="1" customWidth="1"/>
    <col min="17" max="17" width="11" style="7" customWidth="1"/>
    <col min="18" max="18" width="9.625" style="7" customWidth="1"/>
    <col min="19" max="16384" width="5.375" style="7"/>
  </cols>
  <sheetData>
    <row r="1" spans="1:26" s="6" customFormat="1" ht="22.5" customHeight="1">
      <c r="A1" s="221" t="s">
        <v>164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5"/>
      <c r="O1" s="5"/>
    </row>
    <row r="2" spans="1:26" ht="44.25" customHeight="1" thickBot="1"/>
    <row r="3" spans="1:26" ht="22.5" customHeight="1" thickBot="1">
      <c r="A3" s="222" t="s">
        <v>59</v>
      </c>
      <c r="B3" s="222"/>
      <c r="C3" s="223"/>
      <c r="D3" s="18" t="s">
        <v>116</v>
      </c>
      <c r="E3" s="19" t="s">
        <v>16</v>
      </c>
      <c r="F3" s="231" t="str">
        <f>VLOOKUP($D$3,女子組み合わせ!A7:L14,3)</f>
        <v>八栄</v>
      </c>
      <c r="G3" s="232"/>
      <c r="H3" s="229" t="str">
        <f>VLOOKUP($D$3,女子組み合わせ!A7:L14,5)</f>
        <v>飯山満</v>
      </c>
      <c r="I3" s="232"/>
      <c r="J3" s="229" t="str">
        <f>VLOOKUP($D$3,女子組み合わせ!A7:L14,7)</f>
        <v>田喜野井</v>
      </c>
      <c r="K3" s="232"/>
      <c r="L3" s="229" t="str">
        <f>VLOOKUP($D$3,女子組み合わせ!A7:L14,9)</f>
        <v>二和</v>
      </c>
      <c r="M3" s="230"/>
      <c r="N3" s="12"/>
    </row>
    <row r="4" spans="1:26" ht="22.5" customHeight="1" thickBot="1">
      <c r="A4" s="99">
        <v>9</v>
      </c>
      <c r="B4" s="97" t="s">
        <v>144</v>
      </c>
      <c r="C4" s="99"/>
      <c r="D4" s="97" t="s">
        <v>145</v>
      </c>
    </row>
    <row r="5" spans="1:26" ht="22.5" customHeight="1" thickBot="1">
      <c r="A5" s="210" t="s">
        <v>34</v>
      </c>
      <c r="B5" s="211"/>
      <c r="C5" s="212" t="s">
        <v>35</v>
      </c>
      <c r="D5" s="213"/>
      <c r="E5" s="9" t="s">
        <v>64</v>
      </c>
      <c r="F5" s="213" t="s">
        <v>36</v>
      </c>
      <c r="G5" s="211"/>
      <c r="H5" s="210" t="s">
        <v>54</v>
      </c>
      <c r="I5" s="214"/>
      <c r="J5" s="210" t="s">
        <v>37</v>
      </c>
      <c r="K5" s="213"/>
      <c r="L5" s="213"/>
      <c r="M5" s="214"/>
      <c r="N5" s="20"/>
      <c r="P5" s="8" t="s">
        <v>53</v>
      </c>
    </row>
    <row r="6" spans="1:26" ht="22.5" customHeight="1" thickBot="1">
      <c r="A6" s="197" t="s">
        <v>55</v>
      </c>
      <c r="B6" s="198"/>
      <c r="C6" s="199" t="str">
        <f>L3</f>
        <v>二和</v>
      </c>
      <c r="D6" s="200"/>
      <c r="E6" s="17" t="s">
        <v>56</v>
      </c>
      <c r="F6" s="200" t="str">
        <f>F3</f>
        <v>八栄</v>
      </c>
      <c r="G6" s="201"/>
      <c r="H6" s="202" t="str">
        <f>H3</f>
        <v>飯山満</v>
      </c>
      <c r="I6" s="203"/>
      <c r="J6" s="204" t="str">
        <f>H3</f>
        <v>飯山満</v>
      </c>
      <c r="K6" s="205"/>
      <c r="L6" s="206" t="str">
        <f>J3</f>
        <v>田喜野井</v>
      </c>
      <c r="M6" s="207"/>
      <c r="N6" s="21"/>
      <c r="O6" s="13"/>
      <c r="P6" s="13" t="s">
        <v>8</v>
      </c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2.5" customHeight="1" thickBot="1">
      <c r="A7" s="197" t="s">
        <v>57</v>
      </c>
      <c r="B7" s="198"/>
      <c r="C7" s="199" t="str">
        <f>H3</f>
        <v>飯山満</v>
      </c>
      <c r="D7" s="200"/>
      <c r="E7" s="17" t="s">
        <v>56</v>
      </c>
      <c r="F7" s="200" t="str">
        <f>J3</f>
        <v>田喜野井</v>
      </c>
      <c r="G7" s="201"/>
      <c r="H7" s="202" t="str">
        <f>F3</f>
        <v>八栄</v>
      </c>
      <c r="I7" s="203"/>
      <c r="J7" s="204" t="str">
        <f>L3</f>
        <v>二和</v>
      </c>
      <c r="K7" s="205"/>
      <c r="L7" s="206" t="str">
        <f>F3</f>
        <v>八栄</v>
      </c>
      <c r="M7" s="207"/>
      <c r="N7" s="21"/>
      <c r="O7" s="13"/>
      <c r="P7" s="13" t="s">
        <v>9</v>
      </c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2.5" customHeight="1" thickBot="1">
      <c r="A8" s="197" t="s">
        <v>60</v>
      </c>
      <c r="B8" s="198"/>
      <c r="C8" s="199" t="str">
        <f>F3</f>
        <v>八栄</v>
      </c>
      <c r="D8" s="200"/>
      <c r="E8" s="17" t="s">
        <v>56</v>
      </c>
      <c r="F8" s="200" t="str">
        <f>J3</f>
        <v>田喜野井</v>
      </c>
      <c r="G8" s="201"/>
      <c r="H8" s="202" t="str">
        <f>L3</f>
        <v>二和</v>
      </c>
      <c r="I8" s="203"/>
      <c r="J8" s="204" t="str">
        <f>H3</f>
        <v>飯山満</v>
      </c>
      <c r="K8" s="205"/>
      <c r="L8" s="206" t="str">
        <f>L3</f>
        <v>二和</v>
      </c>
      <c r="M8" s="207"/>
      <c r="N8" s="21"/>
      <c r="O8" s="13"/>
      <c r="P8" s="13" t="s">
        <v>10</v>
      </c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2.5" customHeight="1" thickBot="1">
      <c r="A9" s="197" t="s">
        <v>61</v>
      </c>
      <c r="B9" s="198"/>
      <c r="C9" s="199" t="str">
        <f>H3</f>
        <v>飯山満</v>
      </c>
      <c r="D9" s="200"/>
      <c r="E9" s="17" t="s">
        <v>56</v>
      </c>
      <c r="F9" s="200" t="str">
        <f>L3</f>
        <v>二和</v>
      </c>
      <c r="G9" s="201"/>
      <c r="H9" s="202" t="str">
        <f>F3</f>
        <v>八栄</v>
      </c>
      <c r="I9" s="203"/>
      <c r="J9" s="204" t="str">
        <f>F3</f>
        <v>八栄</v>
      </c>
      <c r="K9" s="205"/>
      <c r="L9" s="206" t="str">
        <f>J3</f>
        <v>田喜野井</v>
      </c>
      <c r="M9" s="207"/>
      <c r="N9" s="21"/>
      <c r="O9" s="13"/>
      <c r="P9" s="13" t="s">
        <v>11</v>
      </c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2.5" customHeight="1" thickBot="1">
      <c r="A10" s="197" t="s">
        <v>62</v>
      </c>
      <c r="B10" s="198"/>
      <c r="C10" s="199" t="str">
        <f>J3</f>
        <v>田喜野井</v>
      </c>
      <c r="D10" s="200"/>
      <c r="E10" s="17" t="s">
        <v>56</v>
      </c>
      <c r="F10" s="200" t="str">
        <f>L3</f>
        <v>二和</v>
      </c>
      <c r="G10" s="201"/>
      <c r="H10" s="202" t="str">
        <f>H3</f>
        <v>飯山満</v>
      </c>
      <c r="I10" s="203"/>
      <c r="J10" s="204" t="str">
        <f>F3</f>
        <v>八栄</v>
      </c>
      <c r="K10" s="205"/>
      <c r="L10" s="206" t="str">
        <f>H3</f>
        <v>飯山満</v>
      </c>
      <c r="M10" s="207"/>
      <c r="N10" s="21"/>
      <c r="O10" s="13"/>
      <c r="P10" s="13" t="s">
        <v>12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2.5" customHeight="1" thickBot="1">
      <c r="A11" s="197" t="s">
        <v>63</v>
      </c>
      <c r="B11" s="198"/>
      <c r="C11" s="199" t="str">
        <f>F3</f>
        <v>八栄</v>
      </c>
      <c r="D11" s="200"/>
      <c r="E11" s="17" t="s">
        <v>56</v>
      </c>
      <c r="F11" s="200" t="str">
        <f>H3</f>
        <v>飯山満</v>
      </c>
      <c r="G11" s="201"/>
      <c r="H11" s="202" t="str">
        <f>J3</f>
        <v>田喜野井</v>
      </c>
      <c r="I11" s="203"/>
      <c r="J11" s="204" t="str">
        <f>J3</f>
        <v>田喜野井</v>
      </c>
      <c r="K11" s="205"/>
      <c r="L11" s="206" t="str">
        <f>L3</f>
        <v>二和</v>
      </c>
      <c r="M11" s="207"/>
      <c r="N11" s="21"/>
      <c r="O11" s="13"/>
      <c r="P11" s="13" t="s">
        <v>13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2.5" customHeight="1">
      <c r="A12" s="10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  <c r="P12" s="8" t="s">
        <v>58</v>
      </c>
    </row>
    <row r="13" spans="1:26" ht="22.5" customHeight="1" thickBot="1">
      <c r="A13" s="215" t="s">
        <v>69</v>
      </c>
      <c r="B13" s="215"/>
      <c r="C13" s="215"/>
    </row>
    <row r="14" spans="1:26" ht="22.5" customHeight="1" thickBot="1">
      <c r="B14" s="23" t="s">
        <v>208</v>
      </c>
      <c r="C14" s="22" t="s">
        <v>16</v>
      </c>
      <c r="D14" s="216" t="str">
        <f>VLOOKUP($B$14,女子組み合わせ!$A$7:$L$14,3)</f>
        <v>八木北</v>
      </c>
      <c r="E14" s="217"/>
      <c r="F14" s="218" t="str">
        <f>VLOOKUP($B$14,女子組み合わせ!$A$7:$L$14,5)</f>
        <v>市場</v>
      </c>
      <c r="G14" s="219"/>
      <c r="H14" s="217" t="str">
        <f>VLOOKUP($B$14,女子組み合わせ!$A$7:$L$14,7)</f>
        <v>若松</v>
      </c>
      <c r="I14" s="217"/>
      <c r="J14" s="218" t="str">
        <f>VLOOKUP($B$14,女子組み合わせ!$A$7:$L$14,9)</f>
        <v>塚田</v>
      </c>
      <c r="K14" s="217"/>
      <c r="L14" s="218" t="str">
        <f>VLOOKUP($B$14,女子組み合わせ!$A$7:$L$14,11)</f>
        <v>行田</v>
      </c>
      <c r="M14" s="220"/>
    </row>
    <row r="15" spans="1:26" ht="22.5" customHeight="1" thickBot="1">
      <c r="A15" s="209" t="s">
        <v>148</v>
      </c>
      <c r="B15" s="209"/>
      <c r="C15" s="209"/>
      <c r="D15" s="209"/>
    </row>
    <row r="16" spans="1:26" ht="22.5" customHeight="1" thickBot="1">
      <c r="A16" s="210" t="s">
        <v>34</v>
      </c>
      <c r="B16" s="211"/>
      <c r="C16" s="212" t="s">
        <v>35</v>
      </c>
      <c r="D16" s="213"/>
      <c r="E16" s="9" t="s">
        <v>64</v>
      </c>
      <c r="F16" s="213" t="s">
        <v>36</v>
      </c>
      <c r="G16" s="211"/>
      <c r="H16" s="210" t="s">
        <v>54</v>
      </c>
      <c r="I16" s="214"/>
      <c r="J16" s="210" t="s">
        <v>37</v>
      </c>
      <c r="K16" s="213"/>
      <c r="L16" s="213"/>
      <c r="M16" s="214"/>
    </row>
    <row r="17" spans="1:13" ht="22.5" customHeight="1" thickBot="1">
      <c r="A17" s="197" t="s">
        <v>55</v>
      </c>
      <c r="B17" s="198"/>
      <c r="C17" s="199" t="str">
        <f>D14</f>
        <v>八木北</v>
      </c>
      <c r="D17" s="200"/>
      <c r="E17" s="17" t="s">
        <v>56</v>
      </c>
      <c r="F17" s="200" t="str">
        <f>F14</f>
        <v>市場</v>
      </c>
      <c r="G17" s="201"/>
      <c r="H17" s="202" t="str">
        <f>L14</f>
        <v>行田</v>
      </c>
      <c r="I17" s="203"/>
      <c r="J17" s="204" t="str">
        <f>J14</f>
        <v>塚田</v>
      </c>
      <c r="K17" s="205"/>
      <c r="L17" s="206" t="str">
        <f>L14</f>
        <v>行田</v>
      </c>
      <c r="M17" s="207"/>
    </row>
    <row r="18" spans="1:13" ht="22.5" customHeight="1" thickBot="1">
      <c r="A18" s="197" t="s">
        <v>57</v>
      </c>
      <c r="B18" s="198"/>
      <c r="C18" s="199" t="str">
        <f>H14</f>
        <v>若松</v>
      </c>
      <c r="D18" s="200"/>
      <c r="E18" s="17" t="s">
        <v>56</v>
      </c>
      <c r="F18" s="200" t="str">
        <f>J14</f>
        <v>塚田</v>
      </c>
      <c r="G18" s="201"/>
      <c r="H18" s="202" t="str">
        <f>F14</f>
        <v>市場</v>
      </c>
      <c r="I18" s="203"/>
      <c r="J18" s="204" t="str">
        <f>D14</f>
        <v>八木北</v>
      </c>
      <c r="K18" s="205"/>
      <c r="L18" s="206" t="str">
        <f>F14</f>
        <v>市場</v>
      </c>
      <c r="M18" s="207"/>
    </row>
    <row r="19" spans="1:13" ht="22.5" customHeight="1" thickBot="1">
      <c r="A19" s="197" t="s">
        <v>65</v>
      </c>
      <c r="B19" s="198"/>
      <c r="C19" s="199" t="str">
        <f>L14</f>
        <v>行田</v>
      </c>
      <c r="D19" s="200"/>
      <c r="E19" s="17" t="s">
        <v>56</v>
      </c>
      <c r="F19" s="200" t="str">
        <f>D14</f>
        <v>八木北</v>
      </c>
      <c r="G19" s="201"/>
      <c r="H19" s="202" t="str">
        <f>J14</f>
        <v>塚田</v>
      </c>
      <c r="I19" s="203"/>
      <c r="J19" s="204" t="str">
        <f>H14</f>
        <v>若松</v>
      </c>
      <c r="K19" s="205"/>
      <c r="L19" s="206" t="str">
        <f>J14</f>
        <v>塚田</v>
      </c>
      <c r="M19" s="207"/>
    </row>
    <row r="20" spans="1:13" ht="22.5" customHeight="1" thickBot="1">
      <c r="A20" s="197" t="s">
        <v>66</v>
      </c>
      <c r="B20" s="198"/>
      <c r="C20" s="199" t="str">
        <f>F14</f>
        <v>市場</v>
      </c>
      <c r="D20" s="200"/>
      <c r="E20" s="17" t="s">
        <v>56</v>
      </c>
      <c r="F20" s="200" t="str">
        <f>H14</f>
        <v>若松</v>
      </c>
      <c r="G20" s="201"/>
      <c r="H20" s="202" t="str">
        <f>D14</f>
        <v>八木北</v>
      </c>
      <c r="I20" s="203"/>
      <c r="J20" s="204" t="str">
        <f>L14</f>
        <v>行田</v>
      </c>
      <c r="K20" s="205"/>
      <c r="L20" s="206" t="str">
        <f>D14</f>
        <v>八木北</v>
      </c>
      <c r="M20" s="207"/>
    </row>
    <row r="21" spans="1:13" ht="22.5" customHeight="1" thickBot="1">
      <c r="A21" s="197" t="s">
        <v>67</v>
      </c>
      <c r="B21" s="198"/>
      <c r="C21" s="199" t="str">
        <f>J14</f>
        <v>塚田</v>
      </c>
      <c r="D21" s="200"/>
      <c r="E21" s="17" t="s">
        <v>56</v>
      </c>
      <c r="F21" s="200" t="str">
        <f>L14</f>
        <v>行田</v>
      </c>
      <c r="G21" s="201"/>
      <c r="H21" s="202" t="str">
        <f>H14</f>
        <v>若松</v>
      </c>
      <c r="I21" s="203"/>
      <c r="J21" s="204" t="str">
        <f>F14</f>
        <v>市場</v>
      </c>
      <c r="K21" s="205"/>
      <c r="L21" s="206" t="str">
        <f>H14</f>
        <v>若松</v>
      </c>
      <c r="M21" s="207"/>
    </row>
    <row r="22" spans="1:13" ht="12" customHeight="1"/>
    <row r="23" spans="1:13" ht="22.5" customHeight="1" thickBot="1">
      <c r="A23" s="209" t="s">
        <v>148</v>
      </c>
      <c r="B23" s="209"/>
      <c r="C23" s="209"/>
      <c r="D23" s="209"/>
    </row>
    <row r="24" spans="1:13" ht="22.5" customHeight="1" thickBot="1">
      <c r="A24" s="210" t="s">
        <v>34</v>
      </c>
      <c r="B24" s="211"/>
      <c r="C24" s="212" t="s">
        <v>35</v>
      </c>
      <c r="D24" s="213"/>
      <c r="E24" s="9" t="s">
        <v>64</v>
      </c>
      <c r="F24" s="213" t="s">
        <v>36</v>
      </c>
      <c r="G24" s="211"/>
      <c r="H24" s="210" t="s">
        <v>54</v>
      </c>
      <c r="I24" s="214"/>
      <c r="J24" s="210" t="s">
        <v>37</v>
      </c>
      <c r="K24" s="213"/>
      <c r="L24" s="213"/>
      <c r="M24" s="214"/>
    </row>
    <row r="25" spans="1:13" ht="22.5" customHeight="1" thickBot="1">
      <c r="A25" s="197" t="s">
        <v>55</v>
      </c>
      <c r="B25" s="198"/>
      <c r="C25" s="199" t="str">
        <f>H14</f>
        <v>若松</v>
      </c>
      <c r="D25" s="200"/>
      <c r="E25" s="17" t="s">
        <v>56</v>
      </c>
      <c r="F25" s="200" t="str">
        <f>L14</f>
        <v>行田</v>
      </c>
      <c r="G25" s="201"/>
      <c r="H25" s="202" t="str">
        <f>F14</f>
        <v>市場</v>
      </c>
      <c r="I25" s="203"/>
      <c r="J25" s="204" t="str">
        <f>F14</f>
        <v>市場</v>
      </c>
      <c r="K25" s="205"/>
      <c r="L25" s="206" t="str">
        <f>J14</f>
        <v>塚田</v>
      </c>
      <c r="M25" s="207"/>
    </row>
    <row r="26" spans="1:13" ht="22.5" customHeight="1" thickBot="1">
      <c r="A26" s="197" t="s">
        <v>57</v>
      </c>
      <c r="B26" s="198"/>
      <c r="C26" s="199" t="str">
        <f>J14</f>
        <v>塚田</v>
      </c>
      <c r="D26" s="200"/>
      <c r="E26" s="17" t="s">
        <v>56</v>
      </c>
      <c r="F26" s="200" t="str">
        <f>D14</f>
        <v>八木北</v>
      </c>
      <c r="G26" s="201"/>
      <c r="H26" s="202" t="str">
        <f>H14</f>
        <v>若松</v>
      </c>
      <c r="I26" s="203"/>
      <c r="J26" s="204" t="str">
        <f>H14</f>
        <v>若松</v>
      </c>
      <c r="K26" s="205"/>
      <c r="L26" s="206" t="str">
        <f>L14</f>
        <v>行田</v>
      </c>
      <c r="M26" s="207"/>
    </row>
    <row r="27" spans="1:13" ht="22.5" customHeight="1" thickBot="1">
      <c r="A27" s="197" t="s">
        <v>65</v>
      </c>
      <c r="B27" s="198"/>
      <c r="C27" s="199" t="str">
        <f>L14</f>
        <v>行田</v>
      </c>
      <c r="D27" s="200"/>
      <c r="E27" s="17" t="s">
        <v>56</v>
      </c>
      <c r="F27" s="200" t="str">
        <f>F14</f>
        <v>市場</v>
      </c>
      <c r="G27" s="201"/>
      <c r="H27" s="202" t="str">
        <f>J14</f>
        <v>塚田</v>
      </c>
      <c r="I27" s="203"/>
      <c r="J27" s="204" t="str">
        <f>J14</f>
        <v>塚田</v>
      </c>
      <c r="K27" s="205"/>
      <c r="L27" s="206" t="str">
        <f>D14</f>
        <v>八木北</v>
      </c>
      <c r="M27" s="207"/>
    </row>
    <row r="28" spans="1:13" ht="22.5" customHeight="1" thickBot="1">
      <c r="A28" s="197" t="s">
        <v>66</v>
      </c>
      <c r="B28" s="198"/>
      <c r="C28" s="199" t="str">
        <f>D14</f>
        <v>八木北</v>
      </c>
      <c r="D28" s="200"/>
      <c r="E28" s="17" t="s">
        <v>56</v>
      </c>
      <c r="F28" s="200" t="str">
        <f>H14</f>
        <v>若松</v>
      </c>
      <c r="G28" s="201"/>
      <c r="H28" s="202" t="str">
        <f>L14</f>
        <v>行田</v>
      </c>
      <c r="I28" s="203"/>
      <c r="J28" s="204" t="str">
        <f>L14</f>
        <v>行田</v>
      </c>
      <c r="K28" s="205"/>
      <c r="L28" s="206" t="str">
        <f>F14</f>
        <v>市場</v>
      </c>
      <c r="M28" s="207"/>
    </row>
    <row r="29" spans="1:13" ht="22.5" customHeight="1" thickBot="1">
      <c r="A29" s="197" t="s">
        <v>67</v>
      </c>
      <c r="B29" s="198"/>
      <c r="C29" s="199" t="str">
        <f>F14</f>
        <v>市場</v>
      </c>
      <c r="D29" s="200"/>
      <c r="E29" s="17" t="s">
        <v>56</v>
      </c>
      <c r="F29" s="200" t="str">
        <f>J14</f>
        <v>塚田</v>
      </c>
      <c r="G29" s="201"/>
      <c r="H29" s="202" t="str">
        <f>D14</f>
        <v>八木北</v>
      </c>
      <c r="I29" s="203"/>
      <c r="J29" s="204" t="str">
        <f>D14</f>
        <v>八木北</v>
      </c>
      <c r="K29" s="205"/>
      <c r="L29" s="206" t="str">
        <f>H14</f>
        <v>若松</v>
      </c>
      <c r="M29" s="207"/>
    </row>
    <row r="30" spans="1:13" ht="22.5" hidden="1" customHeight="1" thickBot="1">
      <c r="A30" s="215" t="s">
        <v>131</v>
      </c>
      <c r="B30" s="215"/>
      <c r="C30" s="215"/>
    </row>
    <row r="31" spans="1:13" ht="22.5" hidden="1" customHeight="1" thickBot="1">
      <c r="B31" s="23" t="s">
        <v>116</v>
      </c>
      <c r="C31" s="22" t="s">
        <v>132</v>
      </c>
      <c r="D31" s="216" t="str">
        <f>VLOOKUP($B$14,女子組み合わせ!$A$7:$L$14,3)</f>
        <v>八木北</v>
      </c>
      <c r="E31" s="217"/>
      <c r="F31" s="218" t="str">
        <f>VLOOKUP($B$14,女子組み合わせ!$A$7:$L$14,5)</f>
        <v>市場</v>
      </c>
      <c r="G31" s="219"/>
      <c r="H31" s="217" t="str">
        <f>VLOOKUP($B$14,女子組み合わせ!$A$7:$L$14,7)</f>
        <v>若松</v>
      </c>
      <c r="I31" s="217"/>
      <c r="J31" s="218" t="str">
        <f>VLOOKUP($B$14,女子組み合わせ!$A$7:$L$14,9)</f>
        <v>塚田</v>
      </c>
      <c r="K31" s="217"/>
      <c r="L31" s="218" t="str">
        <f>VLOOKUP($B$14,女子組み合わせ!$A$7:$L$14,11)</f>
        <v>行田</v>
      </c>
      <c r="M31" s="220"/>
    </row>
    <row r="32" spans="1:13" ht="22.5" hidden="1" customHeight="1" thickBot="1">
      <c r="A32" s="209" t="s">
        <v>133</v>
      </c>
      <c r="B32" s="209"/>
      <c r="C32" s="209"/>
      <c r="D32" s="209"/>
    </row>
    <row r="33" spans="1:13" ht="22.5" hidden="1" customHeight="1" thickBot="1">
      <c r="A33" s="210" t="s">
        <v>34</v>
      </c>
      <c r="B33" s="211"/>
      <c r="C33" s="212" t="s">
        <v>35</v>
      </c>
      <c r="D33" s="213"/>
      <c r="E33" s="9" t="s">
        <v>126</v>
      </c>
      <c r="F33" s="213" t="s">
        <v>36</v>
      </c>
      <c r="G33" s="211"/>
      <c r="H33" s="210" t="s">
        <v>130</v>
      </c>
      <c r="I33" s="214"/>
      <c r="J33" s="210" t="s">
        <v>37</v>
      </c>
      <c r="K33" s="213"/>
      <c r="L33" s="213"/>
      <c r="M33" s="214"/>
    </row>
    <row r="34" spans="1:13" ht="22.5" hidden="1" customHeight="1" thickBot="1">
      <c r="A34" s="197" t="s">
        <v>42</v>
      </c>
      <c r="B34" s="198"/>
      <c r="C34" s="199" t="str">
        <f>D31</f>
        <v>八木北</v>
      </c>
      <c r="D34" s="200"/>
      <c r="E34" s="17" t="s">
        <v>38</v>
      </c>
      <c r="F34" s="200" t="str">
        <f>F31</f>
        <v>市場</v>
      </c>
      <c r="G34" s="201"/>
      <c r="H34" s="202" t="str">
        <f>L31</f>
        <v>行田</v>
      </c>
      <c r="I34" s="203"/>
      <c r="J34" s="204" t="str">
        <f>J31</f>
        <v>塚田</v>
      </c>
      <c r="K34" s="205"/>
      <c r="L34" s="206" t="str">
        <f>L31</f>
        <v>行田</v>
      </c>
      <c r="M34" s="207"/>
    </row>
    <row r="35" spans="1:13" ht="22.5" hidden="1" customHeight="1" thickBot="1">
      <c r="A35" s="197" t="s">
        <v>43</v>
      </c>
      <c r="B35" s="198"/>
      <c r="C35" s="199" t="str">
        <f>H31</f>
        <v>若松</v>
      </c>
      <c r="D35" s="200"/>
      <c r="E35" s="17" t="s">
        <v>126</v>
      </c>
      <c r="F35" s="200" t="str">
        <f>J31</f>
        <v>塚田</v>
      </c>
      <c r="G35" s="201"/>
      <c r="H35" s="202" t="str">
        <f>F31</f>
        <v>市場</v>
      </c>
      <c r="I35" s="203"/>
      <c r="J35" s="204" t="str">
        <f>D31</f>
        <v>八木北</v>
      </c>
      <c r="K35" s="205"/>
      <c r="L35" s="206" t="str">
        <f>F31</f>
        <v>市場</v>
      </c>
      <c r="M35" s="207"/>
    </row>
    <row r="36" spans="1:13" ht="22.5" hidden="1" customHeight="1" thickBot="1">
      <c r="A36" s="197" t="s">
        <v>127</v>
      </c>
      <c r="B36" s="198"/>
      <c r="C36" s="199" t="str">
        <f>L31</f>
        <v>行田</v>
      </c>
      <c r="D36" s="200"/>
      <c r="E36" s="17" t="s">
        <v>126</v>
      </c>
      <c r="F36" s="200" t="str">
        <f>D31</f>
        <v>八木北</v>
      </c>
      <c r="G36" s="201"/>
      <c r="H36" s="202" t="str">
        <f>J31</f>
        <v>塚田</v>
      </c>
      <c r="I36" s="203"/>
      <c r="J36" s="204" t="str">
        <f>H31</f>
        <v>若松</v>
      </c>
      <c r="K36" s="205"/>
      <c r="L36" s="206" t="str">
        <f>J31</f>
        <v>塚田</v>
      </c>
      <c r="M36" s="207"/>
    </row>
    <row r="37" spans="1:13" ht="22.5" hidden="1" customHeight="1" thickBot="1">
      <c r="A37" s="197" t="s">
        <v>44</v>
      </c>
      <c r="B37" s="198"/>
      <c r="C37" s="199" t="str">
        <f>F31</f>
        <v>市場</v>
      </c>
      <c r="D37" s="200"/>
      <c r="E37" s="17" t="s">
        <v>38</v>
      </c>
      <c r="F37" s="200" t="str">
        <f>H31</f>
        <v>若松</v>
      </c>
      <c r="G37" s="201"/>
      <c r="H37" s="202" t="str">
        <f>D31</f>
        <v>八木北</v>
      </c>
      <c r="I37" s="203"/>
      <c r="J37" s="204" t="str">
        <f>L31</f>
        <v>行田</v>
      </c>
      <c r="K37" s="205"/>
      <c r="L37" s="206" t="str">
        <f>D31</f>
        <v>八木北</v>
      </c>
      <c r="M37" s="207"/>
    </row>
    <row r="38" spans="1:13" ht="22.5" hidden="1" customHeight="1" thickBot="1">
      <c r="A38" s="197" t="s">
        <v>45</v>
      </c>
      <c r="B38" s="198"/>
      <c r="C38" s="199" t="str">
        <f>J31</f>
        <v>塚田</v>
      </c>
      <c r="D38" s="200"/>
      <c r="E38" s="17" t="s">
        <v>38</v>
      </c>
      <c r="F38" s="200" t="str">
        <f>L31</f>
        <v>行田</v>
      </c>
      <c r="G38" s="201"/>
      <c r="H38" s="202" t="str">
        <f>H31</f>
        <v>若松</v>
      </c>
      <c r="I38" s="203"/>
      <c r="J38" s="204" t="str">
        <f>F31</f>
        <v>市場</v>
      </c>
      <c r="K38" s="205"/>
      <c r="L38" s="206" t="str">
        <f>H31</f>
        <v>若松</v>
      </c>
      <c r="M38" s="207"/>
    </row>
    <row r="39" spans="1:13" ht="22.5" hidden="1" customHeight="1"/>
    <row r="40" spans="1:13" ht="22.5" hidden="1" customHeight="1" thickBot="1">
      <c r="A40" s="209" t="s">
        <v>134</v>
      </c>
      <c r="B40" s="209"/>
      <c r="C40" s="209"/>
      <c r="D40" s="209"/>
    </row>
    <row r="41" spans="1:13" ht="22.5" hidden="1" customHeight="1" thickBot="1">
      <c r="A41" s="210" t="s">
        <v>34</v>
      </c>
      <c r="B41" s="211"/>
      <c r="C41" s="212" t="s">
        <v>35</v>
      </c>
      <c r="D41" s="213"/>
      <c r="E41" s="9" t="s">
        <v>38</v>
      </c>
      <c r="F41" s="213" t="s">
        <v>36</v>
      </c>
      <c r="G41" s="211"/>
      <c r="H41" s="210" t="s">
        <v>39</v>
      </c>
      <c r="I41" s="214"/>
      <c r="J41" s="210" t="s">
        <v>37</v>
      </c>
      <c r="K41" s="213"/>
      <c r="L41" s="213"/>
      <c r="M41" s="214"/>
    </row>
    <row r="42" spans="1:13" ht="22.5" hidden="1" customHeight="1" thickBot="1">
      <c r="A42" s="197" t="s">
        <v>42</v>
      </c>
      <c r="B42" s="198"/>
      <c r="C42" s="199" t="str">
        <f>H31</f>
        <v>若松</v>
      </c>
      <c r="D42" s="200"/>
      <c r="E42" s="17" t="s">
        <v>126</v>
      </c>
      <c r="F42" s="200" t="str">
        <f>L31</f>
        <v>行田</v>
      </c>
      <c r="G42" s="201"/>
      <c r="H42" s="202" t="str">
        <f>F31</f>
        <v>市場</v>
      </c>
      <c r="I42" s="203"/>
      <c r="J42" s="204" t="str">
        <f>F31</f>
        <v>市場</v>
      </c>
      <c r="K42" s="205"/>
      <c r="L42" s="206" t="str">
        <f>J31</f>
        <v>塚田</v>
      </c>
      <c r="M42" s="207"/>
    </row>
    <row r="43" spans="1:13" ht="22.5" hidden="1" customHeight="1" thickBot="1">
      <c r="A43" s="197" t="s">
        <v>125</v>
      </c>
      <c r="B43" s="198"/>
      <c r="C43" s="199" t="str">
        <f>J31</f>
        <v>塚田</v>
      </c>
      <c r="D43" s="200"/>
      <c r="E43" s="17" t="s">
        <v>126</v>
      </c>
      <c r="F43" s="200" t="str">
        <f>D31</f>
        <v>八木北</v>
      </c>
      <c r="G43" s="201"/>
      <c r="H43" s="202" t="str">
        <f>H31</f>
        <v>若松</v>
      </c>
      <c r="I43" s="203"/>
      <c r="J43" s="204" t="str">
        <f>H31</f>
        <v>若松</v>
      </c>
      <c r="K43" s="205"/>
      <c r="L43" s="206" t="str">
        <f>L31</f>
        <v>行田</v>
      </c>
      <c r="M43" s="207"/>
    </row>
    <row r="44" spans="1:13" ht="22.5" hidden="1" customHeight="1" thickBot="1">
      <c r="A44" s="197" t="s">
        <v>127</v>
      </c>
      <c r="B44" s="198"/>
      <c r="C44" s="199" t="str">
        <f>L31</f>
        <v>行田</v>
      </c>
      <c r="D44" s="200"/>
      <c r="E44" s="17" t="s">
        <v>126</v>
      </c>
      <c r="F44" s="200" t="str">
        <f>F31</f>
        <v>市場</v>
      </c>
      <c r="G44" s="201"/>
      <c r="H44" s="202" t="str">
        <f>J31</f>
        <v>塚田</v>
      </c>
      <c r="I44" s="203"/>
      <c r="J44" s="204" t="str">
        <f>J31</f>
        <v>塚田</v>
      </c>
      <c r="K44" s="205"/>
      <c r="L44" s="206" t="str">
        <f>D31</f>
        <v>八木北</v>
      </c>
      <c r="M44" s="207"/>
    </row>
    <row r="45" spans="1:13" ht="22.5" hidden="1" customHeight="1" thickBot="1">
      <c r="A45" s="197" t="s">
        <v>128</v>
      </c>
      <c r="B45" s="198"/>
      <c r="C45" s="199" t="str">
        <f>D31</f>
        <v>八木北</v>
      </c>
      <c r="D45" s="200"/>
      <c r="E45" s="17" t="s">
        <v>126</v>
      </c>
      <c r="F45" s="200" t="str">
        <f>H31</f>
        <v>若松</v>
      </c>
      <c r="G45" s="201"/>
      <c r="H45" s="202" t="str">
        <f>L31</f>
        <v>行田</v>
      </c>
      <c r="I45" s="203"/>
      <c r="J45" s="204" t="str">
        <f>L31</f>
        <v>行田</v>
      </c>
      <c r="K45" s="205"/>
      <c r="L45" s="206" t="str">
        <f>F31</f>
        <v>市場</v>
      </c>
      <c r="M45" s="207"/>
    </row>
    <row r="46" spans="1:13" ht="22.5" hidden="1" customHeight="1" thickBot="1">
      <c r="A46" s="197" t="s">
        <v>129</v>
      </c>
      <c r="B46" s="198"/>
      <c r="C46" s="199" t="str">
        <f>F31</f>
        <v>市場</v>
      </c>
      <c r="D46" s="200"/>
      <c r="E46" s="17" t="s">
        <v>126</v>
      </c>
      <c r="F46" s="200" t="str">
        <f>J31</f>
        <v>塚田</v>
      </c>
      <c r="G46" s="201"/>
      <c r="H46" s="202" t="str">
        <f>D31</f>
        <v>八木北</v>
      </c>
      <c r="I46" s="203"/>
      <c r="J46" s="204" t="str">
        <f>D31</f>
        <v>八木北</v>
      </c>
      <c r="K46" s="205"/>
      <c r="L46" s="206" t="str">
        <f>H31</f>
        <v>若松</v>
      </c>
      <c r="M46" s="207"/>
    </row>
    <row r="47" spans="1:13" ht="22.5" hidden="1" customHeight="1"/>
  </sheetData>
  <mergeCells count="203">
    <mergeCell ref="L3:M3"/>
    <mergeCell ref="A1:M1"/>
    <mergeCell ref="A3:C3"/>
    <mergeCell ref="F3:G3"/>
    <mergeCell ref="H3:I3"/>
    <mergeCell ref="J3:K3"/>
    <mergeCell ref="J8:K8"/>
    <mergeCell ref="A6:B6"/>
    <mergeCell ref="C6:D6"/>
    <mergeCell ref="F6:G6"/>
    <mergeCell ref="H6:I6"/>
    <mergeCell ref="A7:B7"/>
    <mergeCell ref="C7:D7"/>
    <mergeCell ref="H5:I5"/>
    <mergeCell ref="J5:M5"/>
    <mergeCell ref="J7:K7"/>
    <mergeCell ref="L7:M7"/>
    <mergeCell ref="F7:G7"/>
    <mergeCell ref="H7:I7"/>
    <mergeCell ref="L8:M8"/>
    <mergeCell ref="A5:B5"/>
    <mergeCell ref="C5:D5"/>
    <mergeCell ref="F5:G5"/>
    <mergeCell ref="F8:G8"/>
    <mergeCell ref="H8:I8"/>
    <mergeCell ref="J6:K6"/>
    <mergeCell ref="A8:B8"/>
    <mergeCell ref="C8:D8"/>
    <mergeCell ref="L6:M6"/>
    <mergeCell ref="J11:K11"/>
    <mergeCell ref="L11:M11"/>
    <mergeCell ref="J10:K10"/>
    <mergeCell ref="L10:M10"/>
    <mergeCell ref="F9:G9"/>
    <mergeCell ref="H9:I9"/>
    <mergeCell ref="A10:B10"/>
    <mergeCell ref="C10:D10"/>
    <mergeCell ref="A9:B9"/>
    <mergeCell ref="C9:D9"/>
    <mergeCell ref="J9:K9"/>
    <mergeCell ref="L9:M9"/>
    <mergeCell ref="J16:M16"/>
    <mergeCell ref="A17:B17"/>
    <mergeCell ref="C17:D17"/>
    <mergeCell ref="F17:G17"/>
    <mergeCell ref="H17:I17"/>
    <mergeCell ref="J17:K17"/>
    <mergeCell ref="L17:M17"/>
    <mergeCell ref="F10:G10"/>
    <mergeCell ref="H10:I10"/>
    <mergeCell ref="A15:D15"/>
    <mergeCell ref="A16:B16"/>
    <mergeCell ref="C16:D16"/>
    <mergeCell ref="F16:G16"/>
    <mergeCell ref="A13:C13"/>
    <mergeCell ref="D14:E14"/>
    <mergeCell ref="H16:I16"/>
    <mergeCell ref="F14:G14"/>
    <mergeCell ref="H14:I14"/>
    <mergeCell ref="F11:G11"/>
    <mergeCell ref="H11:I11"/>
    <mergeCell ref="J14:K14"/>
    <mergeCell ref="L14:M14"/>
    <mergeCell ref="A11:B11"/>
    <mergeCell ref="C11:D11"/>
    <mergeCell ref="J18:K18"/>
    <mergeCell ref="L18:M18"/>
    <mergeCell ref="J19:K19"/>
    <mergeCell ref="L19:M19"/>
    <mergeCell ref="J20:K20"/>
    <mergeCell ref="L20:M20"/>
    <mergeCell ref="A19:B19"/>
    <mergeCell ref="C19:D19"/>
    <mergeCell ref="F19:G19"/>
    <mergeCell ref="H19:I19"/>
    <mergeCell ref="A18:B18"/>
    <mergeCell ref="C18:D18"/>
    <mergeCell ref="F18:G18"/>
    <mergeCell ref="H18:I18"/>
    <mergeCell ref="J21:K21"/>
    <mergeCell ref="L21:M21"/>
    <mergeCell ref="A20:B20"/>
    <mergeCell ref="C20:D20"/>
    <mergeCell ref="A21:B21"/>
    <mergeCell ref="C21:D21"/>
    <mergeCell ref="F21:G21"/>
    <mergeCell ref="H21:I21"/>
    <mergeCell ref="F20:G20"/>
    <mergeCell ref="H20:I20"/>
    <mergeCell ref="A23:D23"/>
    <mergeCell ref="A24:B24"/>
    <mergeCell ref="C24:D24"/>
    <mergeCell ref="F24:G24"/>
    <mergeCell ref="H24:I24"/>
    <mergeCell ref="J24:M24"/>
    <mergeCell ref="A25:B25"/>
    <mergeCell ref="C25:D25"/>
    <mergeCell ref="F25:G25"/>
    <mergeCell ref="H25:I25"/>
    <mergeCell ref="J25:K25"/>
    <mergeCell ref="L25:M25"/>
    <mergeCell ref="J26:K26"/>
    <mergeCell ref="L26:M26"/>
    <mergeCell ref="F27:G27"/>
    <mergeCell ref="H27:I27"/>
    <mergeCell ref="A26:B26"/>
    <mergeCell ref="C26:D26"/>
    <mergeCell ref="F26:G26"/>
    <mergeCell ref="H26:I26"/>
    <mergeCell ref="J29:K29"/>
    <mergeCell ref="L29:M29"/>
    <mergeCell ref="J28:K28"/>
    <mergeCell ref="L28:M28"/>
    <mergeCell ref="A30:C30"/>
    <mergeCell ref="D31:E31"/>
    <mergeCell ref="F31:G31"/>
    <mergeCell ref="H31:I31"/>
    <mergeCell ref="J31:K31"/>
    <mergeCell ref="L31:M31"/>
    <mergeCell ref="A29:B29"/>
    <mergeCell ref="C29:D29"/>
    <mergeCell ref="J27:K27"/>
    <mergeCell ref="L27:M27"/>
    <mergeCell ref="F29:G29"/>
    <mergeCell ref="H29:I29"/>
    <mergeCell ref="F28:G28"/>
    <mergeCell ref="H28:I28"/>
    <mergeCell ref="A27:B27"/>
    <mergeCell ref="C27:D27"/>
    <mergeCell ref="A28:B28"/>
    <mergeCell ref="C28:D28"/>
    <mergeCell ref="A34:B34"/>
    <mergeCell ref="C34:D34"/>
    <mergeCell ref="F34:G34"/>
    <mergeCell ref="H34:I34"/>
    <mergeCell ref="J34:K34"/>
    <mergeCell ref="L34:M34"/>
    <mergeCell ref="A32:D32"/>
    <mergeCell ref="A33:B33"/>
    <mergeCell ref="C33:D33"/>
    <mergeCell ref="F33:G33"/>
    <mergeCell ref="H33:I33"/>
    <mergeCell ref="J33:M33"/>
    <mergeCell ref="A36:B36"/>
    <mergeCell ref="C36:D36"/>
    <mergeCell ref="F36:G36"/>
    <mergeCell ref="H36:I36"/>
    <mergeCell ref="J36:K36"/>
    <mergeCell ref="L36:M36"/>
    <mergeCell ref="A35:B35"/>
    <mergeCell ref="C35:D35"/>
    <mergeCell ref="F35:G35"/>
    <mergeCell ref="H35:I35"/>
    <mergeCell ref="J35:K35"/>
    <mergeCell ref="L35:M35"/>
    <mergeCell ref="A38:B38"/>
    <mergeCell ref="C38:D38"/>
    <mergeCell ref="F38:G38"/>
    <mergeCell ref="H38:I38"/>
    <mergeCell ref="J38:K38"/>
    <mergeCell ref="L38:M38"/>
    <mergeCell ref="A37:B37"/>
    <mergeCell ref="C37:D37"/>
    <mergeCell ref="F37:G37"/>
    <mergeCell ref="H37:I37"/>
    <mergeCell ref="J37:K37"/>
    <mergeCell ref="L37:M37"/>
    <mergeCell ref="A42:B42"/>
    <mergeCell ref="C42:D42"/>
    <mergeCell ref="F42:G42"/>
    <mergeCell ref="H42:I42"/>
    <mergeCell ref="J42:K42"/>
    <mergeCell ref="L42:M42"/>
    <mergeCell ref="A40:D40"/>
    <mergeCell ref="A41:B41"/>
    <mergeCell ref="C41:D41"/>
    <mergeCell ref="F41:G41"/>
    <mergeCell ref="H41:I41"/>
    <mergeCell ref="J41:M41"/>
    <mergeCell ref="A44:B44"/>
    <mergeCell ref="C44:D44"/>
    <mergeCell ref="F44:G44"/>
    <mergeCell ref="H44:I44"/>
    <mergeCell ref="J44:K44"/>
    <mergeCell ref="L44:M44"/>
    <mergeCell ref="A43:B43"/>
    <mergeCell ref="C43:D43"/>
    <mergeCell ref="F43:G43"/>
    <mergeCell ref="H43:I43"/>
    <mergeCell ref="J43:K43"/>
    <mergeCell ref="L43:M43"/>
    <mergeCell ref="A46:B46"/>
    <mergeCell ref="C46:D46"/>
    <mergeCell ref="F46:G46"/>
    <mergeCell ref="H46:I46"/>
    <mergeCell ref="J46:K46"/>
    <mergeCell ref="L46:M46"/>
    <mergeCell ref="A45:B45"/>
    <mergeCell ref="C45:D45"/>
    <mergeCell ref="F45:G45"/>
    <mergeCell ref="H45:I45"/>
    <mergeCell ref="J45:K45"/>
    <mergeCell ref="L45:M45"/>
  </mergeCells>
  <phoneticPr fontId="2"/>
  <dataValidations count="1">
    <dataValidation type="list" allowBlank="1" showInputMessage="1" showErrorMessage="1" sqref="B14 D3 B31">
      <formula1>$P$5:$P$12</formula1>
    </dataValidation>
  </dataValidations>
  <pageMargins left="0.78740157480314965" right="0.78740157480314965" top="0.78740157480314965" bottom="0.78740157480314965" header="0.51181102362204722" footer="0.51181102362204722"/>
  <pageSetup paperSize="13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"/>
  <sheetViews>
    <sheetView workbookViewId="0">
      <selection activeCell="A5" sqref="A5:B5"/>
    </sheetView>
  </sheetViews>
  <sheetFormatPr defaultColWidth="5.375" defaultRowHeight="30" customHeight="1"/>
  <cols>
    <col min="1" max="13" width="6.25" style="7" customWidth="1"/>
    <col min="14" max="14" width="5.375" style="7" customWidth="1"/>
    <col min="15" max="15" width="5.625" style="8" customWidth="1"/>
    <col min="16" max="16" width="5.625" style="7" hidden="1" customWidth="1"/>
    <col min="17" max="17" width="5.625" style="7" customWidth="1"/>
    <col min="18" max="16384" width="5.375" style="7"/>
  </cols>
  <sheetData>
    <row r="1" spans="1:16" s="6" customFormat="1" ht="30" customHeight="1">
      <c r="A1" s="221" t="s">
        <v>163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5"/>
      <c r="O1" s="5"/>
    </row>
    <row r="2" spans="1:16" ht="30" customHeight="1" thickBot="1"/>
    <row r="3" spans="1:16" ht="30" customHeight="1" thickBot="1">
      <c r="A3" s="234" t="s">
        <v>70</v>
      </c>
      <c r="B3" s="234"/>
      <c r="C3" s="235"/>
      <c r="D3" s="18" t="s">
        <v>26</v>
      </c>
      <c r="E3" s="19" t="s">
        <v>52</v>
      </c>
      <c r="F3" s="231" t="str">
        <f>VLOOKUP($D$3,男子組み合わせ!$A$20:$P$23,6)</f>
        <v>古和釜</v>
      </c>
      <c r="G3" s="232"/>
      <c r="H3" s="229" t="str">
        <f>VLOOKUP($D$3,男子組み合わせ!$A$20:$P$23,9)</f>
        <v>金杉</v>
      </c>
      <c r="I3" s="232"/>
      <c r="J3" s="229" t="str">
        <f>VLOOKUP($D$3,男子組み合わせ!$A$20:$P$23,12)</f>
        <v>大穴</v>
      </c>
      <c r="K3" s="232"/>
      <c r="L3" s="229" t="str">
        <f>VLOOKUP($D$3,男子組み合わせ!$A$20:$P$23,15)</f>
        <v>飯山満</v>
      </c>
      <c r="M3" s="230"/>
      <c r="N3" s="12"/>
      <c r="O3" s="7"/>
    </row>
    <row r="4" spans="1:16" ht="30" customHeight="1" thickBot="1">
      <c r="A4" s="99">
        <v>10</v>
      </c>
      <c r="B4" s="97" t="s">
        <v>144</v>
      </c>
      <c r="C4" s="99"/>
      <c r="D4" s="97" t="s">
        <v>145</v>
      </c>
      <c r="O4" s="7"/>
    </row>
    <row r="5" spans="1:16" ht="30" customHeight="1" thickBot="1">
      <c r="A5" s="210" t="s">
        <v>34</v>
      </c>
      <c r="B5" s="211"/>
      <c r="C5" s="212" t="s">
        <v>35</v>
      </c>
      <c r="D5" s="213"/>
      <c r="E5" s="9" t="s">
        <v>68</v>
      </c>
      <c r="F5" s="213" t="s">
        <v>36</v>
      </c>
      <c r="G5" s="211"/>
      <c r="H5" s="210" t="s">
        <v>54</v>
      </c>
      <c r="I5" s="214"/>
      <c r="J5" s="210" t="s">
        <v>37</v>
      </c>
      <c r="K5" s="213"/>
      <c r="L5" s="213"/>
      <c r="M5" s="214"/>
      <c r="N5" s="20"/>
      <c r="P5" s="8" t="s">
        <v>72</v>
      </c>
    </row>
    <row r="6" spans="1:16" ht="30" customHeight="1" thickBot="1">
      <c r="A6" s="197" t="s">
        <v>55</v>
      </c>
      <c r="B6" s="198"/>
      <c r="C6" s="199" t="str">
        <f>L3</f>
        <v>飯山満</v>
      </c>
      <c r="D6" s="200"/>
      <c r="E6" s="17" t="s">
        <v>56</v>
      </c>
      <c r="F6" s="200" t="str">
        <f>F3</f>
        <v>古和釜</v>
      </c>
      <c r="G6" s="201"/>
      <c r="H6" s="202" t="str">
        <f>H3</f>
        <v>金杉</v>
      </c>
      <c r="I6" s="203"/>
      <c r="J6" s="204" t="str">
        <f>H3</f>
        <v>金杉</v>
      </c>
      <c r="K6" s="205"/>
      <c r="L6" s="206" t="str">
        <f>J3</f>
        <v>大穴</v>
      </c>
      <c r="M6" s="207"/>
      <c r="N6" s="21"/>
      <c r="P6" s="8" t="s">
        <v>73</v>
      </c>
    </row>
    <row r="7" spans="1:16" ht="30" customHeight="1" thickBot="1">
      <c r="A7" s="197" t="s">
        <v>57</v>
      </c>
      <c r="B7" s="198"/>
      <c r="C7" s="199" t="str">
        <f>H3</f>
        <v>金杉</v>
      </c>
      <c r="D7" s="200"/>
      <c r="E7" s="17" t="s">
        <v>56</v>
      </c>
      <c r="F7" s="200" t="str">
        <f>J3</f>
        <v>大穴</v>
      </c>
      <c r="G7" s="201"/>
      <c r="H7" s="202" t="str">
        <f>F3</f>
        <v>古和釜</v>
      </c>
      <c r="I7" s="203"/>
      <c r="J7" s="204" t="str">
        <f>L3</f>
        <v>飯山満</v>
      </c>
      <c r="K7" s="205"/>
      <c r="L7" s="206" t="str">
        <f>F3</f>
        <v>古和釜</v>
      </c>
      <c r="M7" s="207"/>
      <c r="N7" s="21"/>
      <c r="O7" s="7"/>
      <c r="P7" s="8" t="s">
        <v>74</v>
      </c>
    </row>
    <row r="8" spans="1:16" ht="30" customHeight="1" thickBot="1">
      <c r="A8" s="197" t="s">
        <v>60</v>
      </c>
      <c r="B8" s="198"/>
      <c r="C8" s="199" t="str">
        <f>F3</f>
        <v>古和釜</v>
      </c>
      <c r="D8" s="200"/>
      <c r="E8" s="17" t="s">
        <v>56</v>
      </c>
      <c r="F8" s="200" t="str">
        <f>J3</f>
        <v>大穴</v>
      </c>
      <c r="G8" s="201"/>
      <c r="H8" s="202" t="str">
        <f>L3</f>
        <v>飯山満</v>
      </c>
      <c r="I8" s="203"/>
      <c r="J8" s="204" t="str">
        <f>H3</f>
        <v>金杉</v>
      </c>
      <c r="K8" s="205"/>
      <c r="L8" s="206" t="str">
        <f>L3</f>
        <v>飯山満</v>
      </c>
      <c r="M8" s="207"/>
      <c r="N8" s="21"/>
      <c r="O8" s="7"/>
      <c r="P8" s="8" t="s">
        <v>75</v>
      </c>
    </row>
    <row r="9" spans="1:16" ht="30" customHeight="1" thickBot="1">
      <c r="A9" s="197" t="s">
        <v>61</v>
      </c>
      <c r="B9" s="198"/>
      <c r="C9" s="199" t="str">
        <f>H3</f>
        <v>金杉</v>
      </c>
      <c r="D9" s="200"/>
      <c r="E9" s="17" t="s">
        <v>56</v>
      </c>
      <c r="F9" s="200" t="str">
        <f>L3</f>
        <v>飯山満</v>
      </c>
      <c r="G9" s="201"/>
      <c r="H9" s="202" t="str">
        <f>F3</f>
        <v>古和釜</v>
      </c>
      <c r="I9" s="203"/>
      <c r="J9" s="204" t="str">
        <f>F3</f>
        <v>古和釜</v>
      </c>
      <c r="K9" s="205"/>
      <c r="L9" s="206" t="str">
        <f>J3</f>
        <v>大穴</v>
      </c>
      <c r="M9" s="207"/>
      <c r="N9" s="21"/>
      <c r="P9" s="8"/>
    </row>
    <row r="10" spans="1:16" ht="30" customHeight="1" thickBot="1">
      <c r="A10" s="197" t="s">
        <v>62</v>
      </c>
      <c r="B10" s="198"/>
      <c r="C10" s="199" t="str">
        <f>J3</f>
        <v>大穴</v>
      </c>
      <c r="D10" s="200"/>
      <c r="E10" s="17" t="s">
        <v>56</v>
      </c>
      <c r="F10" s="200" t="str">
        <f>L3</f>
        <v>飯山満</v>
      </c>
      <c r="G10" s="201"/>
      <c r="H10" s="202" t="str">
        <f>H3</f>
        <v>金杉</v>
      </c>
      <c r="I10" s="203"/>
      <c r="J10" s="204" t="str">
        <f>F3</f>
        <v>古和釜</v>
      </c>
      <c r="K10" s="205"/>
      <c r="L10" s="206" t="str">
        <f>H3</f>
        <v>金杉</v>
      </c>
      <c r="M10" s="207"/>
      <c r="N10" s="21"/>
      <c r="P10" s="8"/>
    </row>
    <row r="11" spans="1:16" ht="30" customHeight="1" thickBot="1">
      <c r="A11" s="197" t="s">
        <v>63</v>
      </c>
      <c r="B11" s="198"/>
      <c r="C11" s="199" t="str">
        <f>F3</f>
        <v>古和釜</v>
      </c>
      <c r="D11" s="200"/>
      <c r="E11" s="17" t="s">
        <v>56</v>
      </c>
      <c r="F11" s="200" t="str">
        <f>H3</f>
        <v>金杉</v>
      </c>
      <c r="G11" s="201"/>
      <c r="H11" s="202" t="str">
        <f>J3</f>
        <v>大穴</v>
      </c>
      <c r="I11" s="203"/>
      <c r="J11" s="204" t="str">
        <f>J3</f>
        <v>大穴</v>
      </c>
      <c r="K11" s="205"/>
      <c r="L11" s="206" t="str">
        <f>L3</f>
        <v>飯山満</v>
      </c>
      <c r="M11" s="207"/>
      <c r="N11" s="21"/>
      <c r="P11" s="8"/>
    </row>
    <row r="12" spans="1:16" ht="30" customHeight="1">
      <c r="A12" s="233"/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92"/>
      <c r="O12" s="13"/>
      <c r="P12" s="8"/>
    </row>
    <row r="13" spans="1:16" ht="30" customHeight="1" thickBot="1"/>
    <row r="14" spans="1:16" ht="30" customHeight="1" thickBot="1">
      <c r="A14" s="234" t="s">
        <v>71</v>
      </c>
      <c r="B14" s="234"/>
      <c r="C14" s="235"/>
      <c r="D14" s="23" t="s">
        <v>26</v>
      </c>
      <c r="E14" s="22" t="s">
        <v>52</v>
      </c>
      <c r="F14" s="216" t="str">
        <f>VLOOKUP($D$14,女子組み合わせ!$A$20:$P$23,6)</f>
        <v>八栄</v>
      </c>
      <c r="G14" s="219"/>
      <c r="H14" s="218" t="str">
        <f>VLOOKUP($D$14,女子組み合わせ!$A$20:$P$23,9)</f>
        <v>高郷</v>
      </c>
      <c r="I14" s="219"/>
      <c r="J14" s="218" t="str">
        <f>VLOOKUP($D$14,女子組み合わせ!$A$20:$P$23,12)</f>
        <v>市場</v>
      </c>
      <c r="K14" s="219"/>
      <c r="L14" s="217" t="str">
        <f>VLOOKUP($D$14,女子組み合わせ!$A$20:$P$23,15)</f>
        <v>トリトン</v>
      </c>
      <c r="M14" s="220"/>
      <c r="N14" s="12"/>
      <c r="O14" s="7"/>
    </row>
    <row r="15" spans="1:16" ht="30" customHeight="1" thickBot="1">
      <c r="A15" s="99">
        <v>10</v>
      </c>
      <c r="B15" s="97" t="s">
        <v>144</v>
      </c>
      <c r="C15" s="97"/>
      <c r="D15" s="97" t="s">
        <v>145</v>
      </c>
      <c r="O15" s="7"/>
    </row>
    <row r="16" spans="1:16" ht="30" customHeight="1" thickBot="1">
      <c r="A16" s="210" t="s">
        <v>34</v>
      </c>
      <c r="B16" s="211"/>
      <c r="C16" s="212" t="s">
        <v>35</v>
      </c>
      <c r="D16" s="213"/>
      <c r="E16" s="9" t="s">
        <v>68</v>
      </c>
      <c r="F16" s="213" t="s">
        <v>36</v>
      </c>
      <c r="G16" s="211"/>
      <c r="H16" s="210" t="s">
        <v>54</v>
      </c>
      <c r="I16" s="214"/>
      <c r="J16" s="210" t="s">
        <v>37</v>
      </c>
      <c r="K16" s="213"/>
      <c r="L16" s="213"/>
      <c r="M16" s="214"/>
      <c r="N16" s="20"/>
      <c r="P16" s="8"/>
    </row>
    <row r="17" spans="1:16" ht="30" customHeight="1" thickBot="1">
      <c r="A17" s="197" t="s">
        <v>55</v>
      </c>
      <c r="B17" s="198"/>
      <c r="C17" s="199" t="str">
        <f>L14</f>
        <v>トリトン</v>
      </c>
      <c r="D17" s="200"/>
      <c r="E17" s="17" t="s">
        <v>56</v>
      </c>
      <c r="F17" s="200" t="str">
        <f>F14</f>
        <v>八栄</v>
      </c>
      <c r="G17" s="201"/>
      <c r="H17" s="202" t="str">
        <f>H14</f>
        <v>高郷</v>
      </c>
      <c r="I17" s="203"/>
      <c r="J17" s="204" t="str">
        <f>H14</f>
        <v>高郷</v>
      </c>
      <c r="K17" s="205"/>
      <c r="L17" s="206" t="str">
        <f>J14</f>
        <v>市場</v>
      </c>
      <c r="M17" s="207"/>
      <c r="N17" s="21"/>
      <c r="P17" s="8"/>
    </row>
    <row r="18" spans="1:16" ht="30" customHeight="1" thickBot="1">
      <c r="A18" s="197" t="s">
        <v>57</v>
      </c>
      <c r="B18" s="198"/>
      <c r="C18" s="199" t="str">
        <f>H14</f>
        <v>高郷</v>
      </c>
      <c r="D18" s="200"/>
      <c r="E18" s="17" t="s">
        <v>56</v>
      </c>
      <c r="F18" s="200" t="str">
        <f>J14</f>
        <v>市場</v>
      </c>
      <c r="G18" s="201"/>
      <c r="H18" s="202" t="str">
        <f>F14</f>
        <v>八栄</v>
      </c>
      <c r="I18" s="203"/>
      <c r="J18" s="204" t="str">
        <f>L14</f>
        <v>トリトン</v>
      </c>
      <c r="K18" s="205"/>
      <c r="L18" s="206" t="str">
        <f>F14</f>
        <v>八栄</v>
      </c>
      <c r="M18" s="207"/>
      <c r="N18" s="21"/>
      <c r="O18" s="7"/>
      <c r="P18" s="8"/>
    </row>
    <row r="19" spans="1:16" ht="30" customHeight="1" thickBot="1">
      <c r="A19" s="197" t="s">
        <v>60</v>
      </c>
      <c r="B19" s="198"/>
      <c r="C19" s="199" t="str">
        <f>F14</f>
        <v>八栄</v>
      </c>
      <c r="D19" s="200"/>
      <c r="E19" s="17" t="s">
        <v>56</v>
      </c>
      <c r="F19" s="200" t="str">
        <f>J14</f>
        <v>市場</v>
      </c>
      <c r="G19" s="201"/>
      <c r="H19" s="202" t="str">
        <f>L14</f>
        <v>トリトン</v>
      </c>
      <c r="I19" s="203"/>
      <c r="J19" s="204" t="str">
        <f>H14</f>
        <v>高郷</v>
      </c>
      <c r="K19" s="205"/>
      <c r="L19" s="206" t="str">
        <f>L14</f>
        <v>トリトン</v>
      </c>
      <c r="M19" s="207"/>
      <c r="N19" s="21"/>
      <c r="O19" s="7"/>
      <c r="P19" s="8"/>
    </row>
    <row r="20" spans="1:16" ht="30" customHeight="1" thickBot="1">
      <c r="A20" s="197" t="s">
        <v>61</v>
      </c>
      <c r="B20" s="198"/>
      <c r="C20" s="199" t="str">
        <f>H14</f>
        <v>高郷</v>
      </c>
      <c r="D20" s="200"/>
      <c r="E20" s="17" t="s">
        <v>56</v>
      </c>
      <c r="F20" s="200" t="str">
        <f>L14</f>
        <v>トリトン</v>
      </c>
      <c r="G20" s="201"/>
      <c r="H20" s="202" t="str">
        <f>F14</f>
        <v>八栄</v>
      </c>
      <c r="I20" s="203"/>
      <c r="J20" s="204" t="str">
        <f>F14</f>
        <v>八栄</v>
      </c>
      <c r="K20" s="205"/>
      <c r="L20" s="206" t="str">
        <f>J14</f>
        <v>市場</v>
      </c>
      <c r="M20" s="207"/>
      <c r="N20" s="21"/>
      <c r="P20" s="8"/>
    </row>
    <row r="21" spans="1:16" ht="30" customHeight="1" thickBot="1">
      <c r="A21" s="197" t="s">
        <v>62</v>
      </c>
      <c r="B21" s="198"/>
      <c r="C21" s="199" t="str">
        <f>J14</f>
        <v>市場</v>
      </c>
      <c r="D21" s="200"/>
      <c r="E21" s="17" t="s">
        <v>56</v>
      </c>
      <c r="F21" s="200" t="str">
        <f>L14</f>
        <v>トリトン</v>
      </c>
      <c r="G21" s="201"/>
      <c r="H21" s="202" t="str">
        <f>H14</f>
        <v>高郷</v>
      </c>
      <c r="I21" s="203"/>
      <c r="J21" s="204" t="str">
        <f>F14</f>
        <v>八栄</v>
      </c>
      <c r="K21" s="205"/>
      <c r="L21" s="206" t="str">
        <f>H14</f>
        <v>高郷</v>
      </c>
      <c r="M21" s="207"/>
      <c r="N21" s="21"/>
      <c r="P21" s="8"/>
    </row>
    <row r="22" spans="1:16" ht="30" customHeight="1" thickBot="1">
      <c r="A22" s="197" t="s">
        <v>63</v>
      </c>
      <c r="B22" s="198"/>
      <c r="C22" s="199" t="str">
        <f>F14</f>
        <v>八栄</v>
      </c>
      <c r="D22" s="200"/>
      <c r="E22" s="17" t="s">
        <v>56</v>
      </c>
      <c r="F22" s="200" t="str">
        <f>H14</f>
        <v>高郷</v>
      </c>
      <c r="G22" s="201"/>
      <c r="H22" s="202" t="str">
        <f>J14</f>
        <v>市場</v>
      </c>
      <c r="I22" s="203"/>
      <c r="J22" s="204" t="str">
        <f>J14</f>
        <v>市場</v>
      </c>
      <c r="K22" s="205"/>
      <c r="L22" s="206" t="str">
        <f>L14</f>
        <v>トリトン</v>
      </c>
      <c r="M22" s="207"/>
      <c r="N22" s="21"/>
      <c r="P22" s="8"/>
    </row>
    <row r="23" spans="1:16" ht="30" customHeight="1">
      <c r="A23" s="233"/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92"/>
    </row>
  </sheetData>
  <mergeCells count="95">
    <mergeCell ref="A21:B21"/>
    <mergeCell ref="C21:D21"/>
    <mergeCell ref="C19:D19"/>
    <mergeCell ref="A19:B19"/>
    <mergeCell ref="L21:M21"/>
    <mergeCell ref="F21:G21"/>
    <mergeCell ref="H21:I21"/>
    <mergeCell ref="J21:K21"/>
    <mergeCell ref="J18:K18"/>
    <mergeCell ref="F20:G20"/>
    <mergeCell ref="H20:I20"/>
    <mergeCell ref="J19:K19"/>
    <mergeCell ref="L19:M19"/>
    <mergeCell ref="H18:I18"/>
    <mergeCell ref="J16:M16"/>
    <mergeCell ref="L18:M18"/>
    <mergeCell ref="L14:M14"/>
    <mergeCell ref="L20:M20"/>
    <mergeCell ref="C18:D18"/>
    <mergeCell ref="F17:G17"/>
    <mergeCell ref="F19:G19"/>
    <mergeCell ref="J20:K20"/>
    <mergeCell ref="A14:C14"/>
    <mergeCell ref="F14:G14"/>
    <mergeCell ref="F16:G16"/>
    <mergeCell ref="A20:B20"/>
    <mergeCell ref="C20:D20"/>
    <mergeCell ref="H19:I19"/>
    <mergeCell ref="C17:D17"/>
    <mergeCell ref="H14:I14"/>
    <mergeCell ref="H17:I17"/>
    <mergeCell ref="A18:B18"/>
    <mergeCell ref="F18:G18"/>
    <mergeCell ref="A16:B16"/>
    <mergeCell ref="C16:D16"/>
    <mergeCell ref="A17:B17"/>
    <mergeCell ref="L11:M11"/>
    <mergeCell ref="H9:I9"/>
    <mergeCell ref="J17:K17"/>
    <mergeCell ref="L17:M17"/>
    <mergeCell ref="H16:I16"/>
    <mergeCell ref="H11:I11"/>
    <mergeCell ref="J9:K9"/>
    <mergeCell ref="L9:M9"/>
    <mergeCell ref="J10:K10"/>
    <mergeCell ref="A12:M12"/>
    <mergeCell ref="L10:M10"/>
    <mergeCell ref="J11:K11"/>
    <mergeCell ref="F11:G11"/>
    <mergeCell ref="A11:B11"/>
    <mergeCell ref="C11:D11"/>
    <mergeCell ref="J14:K14"/>
    <mergeCell ref="L7:M7"/>
    <mergeCell ref="J8:K8"/>
    <mergeCell ref="L8:M8"/>
    <mergeCell ref="A8:B8"/>
    <mergeCell ref="C8:D8"/>
    <mergeCell ref="F7:G7"/>
    <mergeCell ref="H7:I7"/>
    <mergeCell ref="A6:B6"/>
    <mergeCell ref="C6:D6"/>
    <mergeCell ref="F6:G6"/>
    <mergeCell ref="J7:K7"/>
    <mergeCell ref="A10:B10"/>
    <mergeCell ref="C10:D10"/>
    <mergeCell ref="F10:G10"/>
    <mergeCell ref="H10:I10"/>
    <mergeCell ref="H8:I8"/>
    <mergeCell ref="C7:D7"/>
    <mergeCell ref="A7:B7"/>
    <mergeCell ref="F8:G8"/>
    <mergeCell ref="A9:B9"/>
    <mergeCell ref="C9:D9"/>
    <mergeCell ref="F9:G9"/>
    <mergeCell ref="H5:I5"/>
    <mergeCell ref="A5:B5"/>
    <mergeCell ref="C5:D5"/>
    <mergeCell ref="F5:G5"/>
    <mergeCell ref="F3:G3"/>
    <mergeCell ref="A23:M23"/>
    <mergeCell ref="A1:M1"/>
    <mergeCell ref="A3:C3"/>
    <mergeCell ref="A22:B22"/>
    <mergeCell ref="C22:D22"/>
    <mergeCell ref="F22:G22"/>
    <mergeCell ref="H22:I22"/>
    <mergeCell ref="J22:K22"/>
    <mergeCell ref="L22:M22"/>
    <mergeCell ref="H3:I3"/>
    <mergeCell ref="H6:I6"/>
    <mergeCell ref="J5:M5"/>
    <mergeCell ref="J6:K6"/>
    <mergeCell ref="L6:M6"/>
    <mergeCell ref="L3:M3"/>
    <mergeCell ref="J3:K3"/>
  </mergeCells>
  <phoneticPr fontId="2"/>
  <dataValidations count="1">
    <dataValidation type="list" allowBlank="1" showInputMessage="1" showErrorMessage="1" sqref="D3 D14">
      <formula1>$P$5:$P$8</formula1>
    </dataValidation>
  </dataValidations>
  <pageMargins left="0.78740157480314965" right="0.78740157480314965" top="0.78740157480314965" bottom="0.78740157480314965" header="0.51181102362204722" footer="0.51181102362204722"/>
  <pageSetup paperSize="13" scale="85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7"/>
  <sheetViews>
    <sheetView zoomScale="80" zoomScaleNormal="80" workbookViewId="0">
      <selection activeCell="AH78" sqref="A1:BA78"/>
    </sheetView>
  </sheetViews>
  <sheetFormatPr defaultColWidth="1.75" defaultRowHeight="14.25"/>
  <cols>
    <col min="1" max="1" width="1.75" style="55" customWidth="1"/>
    <col min="2" max="6" width="3" style="55" customWidth="1"/>
    <col min="7" max="9" width="3" style="62" customWidth="1"/>
    <col min="10" max="19" width="3" style="55" customWidth="1"/>
    <col min="20" max="20" width="3" style="62" customWidth="1"/>
    <col min="21" max="21" width="3" style="55" customWidth="1"/>
    <col min="22" max="22" width="3" style="62" customWidth="1"/>
    <col min="23" max="32" width="3" style="55" customWidth="1"/>
    <col min="33" max="33" width="3" style="62" customWidth="1"/>
    <col min="34" max="34" width="3" style="55" customWidth="1"/>
    <col min="35" max="35" width="3" style="62" customWidth="1"/>
    <col min="36" max="45" width="3" style="55" customWidth="1"/>
    <col min="46" max="46" width="3" style="62" customWidth="1"/>
    <col min="47" max="47" width="3" style="55" customWidth="1"/>
    <col min="48" max="48" width="3" style="62" customWidth="1"/>
    <col min="49" max="53" width="3" style="55" customWidth="1"/>
    <col min="54" max="16384" width="1.75" style="55"/>
  </cols>
  <sheetData>
    <row r="1" spans="2:53" ht="24" customHeight="1">
      <c r="B1" s="246" t="s">
        <v>162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</row>
    <row r="2" spans="2:53" ht="24" customHeight="1" thickBot="1"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</row>
    <row r="3" spans="2:53" s="54" customFormat="1" ht="18" customHeight="1" thickBot="1">
      <c r="B3" s="247" t="s">
        <v>117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9"/>
      <c r="O3" s="247" t="s">
        <v>118</v>
      </c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9"/>
      <c r="AB3" s="247" t="s">
        <v>119</v>
      </c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1" t="s">
        <v>120</v>
      </c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3"/>
    </row>
    <row r="4" spans="2:53" s="54" customFormat="1" ht="14.25" customHeight="1"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1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1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3"/>
    </row>
    <row r="5" spans="2:53" ht="14.25" customHeight="1">
      <c r="B5" s="244" t="s">
        <v>243</v>
      </c>
      <c r="C5" s="239"/>
      <c r="D5" s="239"/>
      <c r="E5" s="236">
        <f>SUM(G5:G6)</f>
        <v>60</v>
      </c>
      <c r="F5" s="236"/>
      <c r="G5" s="58">
        <v>25</v>
      </c>
      <c r="H5" s="58" t="s">
        <v>89</v>
      </c>
      <c r="I5" s="58">
        <v>18</v>
      </c>
      <c r="J5" s="236">
        <f>SUM(I5:I6)</f>
        <v>29</v>
      </c>
      <c r="K5" s="236"/>
      <c r="L5" s="239" t="s">
        <v>244</v>
      </c>
      <c r="M5" s="239"/>
      <c r="N5" s="239"/>
      <c r="O5" s="244" t="s">
        <v>251</v>
      </c>
      <c r="P5" s="239"/>
      <c r="Q5" s="239"/>
      <c r="R5" s="236">
        <f>SUM(T5:T6)</f>
        <v>76</v>
      </c>
      <c r="S5" s="236"/>
      <c r="T5" s="58">
        <v>39</v>
      </c>
      <c r="U5" s="58" t="s">
        <v>89</v>
      </c>
      <c r="V5" s="58">
        <v>22</v>
      </c>
      <c r="W5" s="236">
        <f>SUM(V5:V6)</f>
        <v>45</v>
      </c>
      <c r="X5" s="236"/>
      <c r="Y5" s="239" t="s">
        <v>252</v>
      </c>
      <c r="Z5" s="239"/>
      <c r="AA5" s="239"/>
      <c r="AB5" s="244" t="s">
        <v>240</v>
      </c>
      <c r="AC5" s="239"/>
      <c r="AD5" s="239"/>
      <c r="AE5" s="236">
        <f>SUM(AG5:AG6)</f>
        <v>41</v>
      </c>
      <c r="AF5" s="236"/>
      <c r="AG5" s="58">
        <v>15</v>
      </c>
      <c r="AH5" s="58" t="s">
        <v>89</v>
      </c>
      <c r="AI5" s="58">
        <v>21</v>
      </c>
      <c r="AJ5" s="236">
        <f>SUM(AI5:AI6)</f>
        <v>32</v>
      </c>
      <c r="AK5" s="236"/>
      <c r="AL5" s="239" t="s">
        <v>241</v>
      </c>
      <c r="AM5" s="239"/>
      <c r="AN5" s="240"/>
      <c r="AO5" s="244" t="s">
        <v>226</v>
      </c>
      <c r="AP5" s="239"/>
      <c r="AQ5" s="239"/>
      <c r="AR5" s="236">
        <f>SUM(AT5:AT6)</f>
        <v>39</v>
      </c>
      <c r="AS5" s="236"/>
      <c r="AT5" s="58">
        <v>25</v>
      </c>
      <c r="AU5" s="58" t="s">
        <v>89</v>
      </c>
      <c r="AV5" s="58">
        <v>14</v>
      </c>
      <c r="AW5" s="236">
        <f>SUM(AV5:AV6)</f>
        <v>30</v>
      </c>
      <c r="AX5" s="236"/>
      <c r="AY5" s="239" t="s">
        <v>227</v>
      </c>
      <c r="AZ5" s="239"/>
      <c r="BA5" s="240"/>
    </row>
    <row r="6" spans="2:53" ht="14.25" customHeight="1">
      <c r="B6" s="244"/>
      <c r="C6" s="239"/>
      <c r="D6" s="239"/>
      <c r="E6" s="236"/>
      <c r="F6" s="236"/>
      <c r="G6" s="58">
        <v>35</v>
      </c>
      <c r="H6" s="58" t="s">
        <v>89</v>
      </c>
      <c r="I6" s="58">
        <v>11</v>
      </c>
      <c r="J6" s="236"/>
      <c r="K6" s="236"/>
      <c r="L6" s="239"/>
      <c r="M6" s="239"/>
      <c r="N6" s="239"/>
      <c r="O6" s="244"/>
      <c r="P6" s="239"/>
      <c r="Q6" s="239"/>
      <c r="R6" s="236"/>
      <c r="S6" s="236"/>
      <c r="T6" s="58">
        <v>37</v>
      </c>
      <c r="U6" s="58" t="s">
        <v>89</v>
      </c>
      <c r="V6" s="58">
        <v>23</v>
      </c>
      <c r="W6" s="236"/>
      <c r="X6" s="236"/>
      <c r="Y6" s="239"/>
      <c r="Z6" s="239"/>
      <c r="AA6" s="239"/>
      <c r="AB6" s="244"/>
      <c r="AC6" s="239"/>
      <c r="AD6" s="239"/>
      <c r="AE6" s="236"/>
      <c r="AF6" s="236"/>
      <c r="AG6" s="58">
        <v>26</v>
      </c>
      <c r="AH6" s="58" t="s">
        <v>89</v>
      </c>
      <c r="AI6" s="58">
        <v>11</v>
      </c>
      <c r="AJ6" s="236"/>
      <c r="AK6" s="236"/>
      <c r="AL6" s="239"/>
      <c r="AM6" s="239"/>
      <c r="AN6" s="240"/>
      <c r="AO6" s="244"/>
      <c r="AP6" s="239"/>
      <c r="AQ6" s="239"/>
      <c r="AR6" s="236"/>
      <c r="AS6" s="236"/>
      <c r="AT6" s="58">
        <v>14</v>
      </c>
      <c r="AU6" s="58" t="s">
        <v>89</v>
      </c>
      <c r="AV6" s="58">
        <v>16</v>
      </c>
      <c r="AW6" s="236"/>
      <c r="AX6" s="236"/>
      <c r="AY6" s="239"/>
      <c r="AZ6" s="239"/>
      <c r="BA6" s="240"/>
    </row>
    <row r="7" spans="2:53" ht="14.25" customHeight="1">
      <c r="B7" s="57"/>
      <c r="C7" s="58"/>
      <c r="D7" s="58"/>
      <c r="E7" s="56"/>
      <c r="F7" s="56"/>
      <c r="G7" s="58"/>
      <c r="H7" s="58"/>
      <c r="I7" s="58"/>
      <c r="J7" s="56"/>
      <c r="K7" s="56"/>
      <c r="L7" s="58"/>
      <c r="M7" s="58"/>
      <c r="N7" s="58"/>
      <c r="O7" s="57"/>
      <c r="P7" s="58"/>
      <c r="Q7" s="58"/>
      <c r="R7" s="56"/>
      <c r="S7" s="56"/>
      <c r="T7" s="58"/>
      <c r="U7" s="58"/>
      <c r="V7" s="58"/>
      <c r="W7" s="56"/>
      <c r="X7" s="56"/>
      <c r="Y7" s="58"/>
      <c r="Z7" s="58"/>
      <c r="AA7" s="58"/>
      <c r="AB7" s="57"/>
      <c r="AC7" s="58"/>
      <c r="AD7" s="58"/>
      <c r="AE7" s="56"/>
      <c r="AF7" s="56"/>
      <c r="AG7" s="58"/>
      <c r="AH7" s="58"/>
      <c r="AI7" s="58"/>
      <c r="AJ7" s="56"/>
      <c r="AK7" s="56"/>
      <c r="AL7" s="58"/>
      <c r="AM7" s="58"/>
      <c r="AN7" s="58"/>
      <c r="AO7" s="57"/>
      <c r="AP7" s="58"/>
      <c r="AQ7" s="58"/>
      <c r="AR7" s="56"/>
      <c r="AS7" s="56"/>
      <c r="AT7" s="58"/>
      <c r="AU7" s="58"/>
      <c r="AV7" s="58"/>
      <c r="AW7" s="56"/>
      <c r="AX7" s="56"/>
      <c r="AY7" s="58"/>
      <c r="AZ7" s="58"/>
      <c r="BA7" s="63"/>
    </row>
    <row r="8" spans="2:53" ht="14.25" customHeight="1">
      <c r="B8" s="238" t="str">
        <f>B5</f>
        <v>古和釜</v>
      </c>
      <c r="C8" s="236"/>
      <c r="D8" s="236"/>
      <c r="E8" s="236">
        <f>SUM(G8:G9)</f>
        <v>53</v>
      </c>
      <c r="F8" s="236"/>
      <c r="G8" s="58">
        <v>25</v>
      </c>
      <c r="H8" s="58" t="s">
        <v>86</v>
      </c>
      <c r="I8" s="58">
        <v>11</v>
      </c>
      <c r="J8" s="236">
        <f>SUM(I8:I9)</f>
        <v>22</v>
      </c>
      <c r="K8" s="236"/>
      <c r="L8" s="239" t="s">
        <v>205</v>
      </c>
      <c r="M8" s="239"/>
      <c r="N8" s="239"/>
      <c r="O8" s="238" t="str">
        <f>O5</f>
        <v>七林</v>
      </c>
      <c r="P8" s="236"/>
      <c r="Q8" s="236"/>
      <c r="R8" s="236">
        <f>SUM(T8:T9)</f>
        <v>59</v>
      </c>
      <c r="S8" s="236"/>
      <c r="T8" s="58">
        <v>26</v>
      </c>
      <c r="U8" s="58" t="s">
        <v>86</v>
      </c>
      <c r="V8" s="58">
        <v>3</v>
      </c>
      <c r="W8" s="236">
        <f>SUM(V8:V9)</f>
        <v>21</v>
      </c>
      <c r="X8" s="236"/>
      <c r="Y8" s="239" t="s">
        <v>23</v>
      </c>
      <c r="Z8" s="239"/>
      <c r="AA8" s="239"/>
      <c r="AB8" s="238" t="str">
        <f>AB5</f>
        <v>二和</v>
      </c>
      <c r="AC8" s="236"/>
      <c r="AD8" s="236"/>
      <c r="AE8" s="236">
        <f>SUM(AG8:AG9)</f>
        <v>56</v>
      </c>
      <c r="AF8" s="236"/>
      <c r="AG8" s="58">
        <v>17</v>
      </c>
      <c r="AH8" s="58" t="s">
        <v>86</v>
      </c>
      <c r="AI8" s="58">
        <v>15</v>
      </c>
      <c r="AJ8" s="236">
        <f>SUM(AI8:AI9)</f>
        <v>32</v>
      </c>
      <c r="AK8" s="236"/>
      <c r="AL8" s="239" t="s">
        <v>224</v>
      </c>
      <c r="AM8" s="239"/>
      <c r="AN8" s="240"/>
      <c r="AO8" s="238" t="str">
        <f>AO5</f>
        <v>Hatch</v>
      </c>
      <c r="AP8" s="236"/>
      <c r="AQ8" s="236"/>
      <c r="AR8" s="236">
        <f>SUM(AT8:AT9)</f>
        <v>42</v>
      </c>
      <c r="AS8" s="236"/>
      <c r="AT8" s="58">
        <v>19</v>
      </c>
      <c r="AU8" s="58" t="s">
        <v>86</v>
      </c>
      <c r="AV8" s="58">
        <v>20</v>
      </c>
      <c r="AW8" s="236">
        <f>SUM(AV8:AV9)</f>
        <v>26</v>
      </c>
      <c r="AX8" s="236"/>
      <c r="AY8" s="239" t="s">
        <v>228</v>
      </c>
      <c r="AZ8" s="239"/>
      <c r="BA8" s="240"/>
    </row>
    <row r="9" spans="2:53" ht="14.25" customHeight="1">
      <c r="B9" s="238"/>
      <c r="C9" s="236"/>
      <c r="D9" s="236"/>
      <c r="E9" s="236"/>
      <c r="F9" s="236"/>
      <c r="G9" s="58">
        <v>28</v>
      </c>
      <c r="H9" s="58" t="s">
        <v>86</v>
      </c>
      <c r="I9" s="58">
        <v>11</v>
      </c>
      <c r="J9" s="236"/>
      <c r="K9" s="236"/>
      <c r="L9" s="239"/>
      <c r="M9" s="239"/>
      <c r="N9" s="239"/>
      <c r="O9" s="238"/>
      <c r="P9" s="236"/>
      <c r="Q9" s="236"/>
      <c r="R9" s="236"/>
      <c r="S9" s="236"/>
      <c r="T9" s="58">
        <v>33</v>
      </c>
      <c r="U9" s="58" t="s">
        <v>86</v>
      </c>
      <c r="V9" s="58">
        <v>18</v>
      </c>
      <c r="W9" s="236"/>
      <c r="X9" s="236"/>
      <c r="Y9" s="239"/>
      <c r="Z9" s="239"/>
      <c r="AA9" s="239"/>
      <c r="AB9" s="238"/>
      <c r="AC9" s="236"/>
      <c r="AD9" s="236"/>
      <c r="AE9" s="236"/>
      <c r="AF9" s="236"/>
      <c r="AG9" s="58">
        <v>39</v>
      </c>
      <c r="AH9" s="58" t="s">
        <v>86</v>
      </c>
      <c r="AI9" s="58">
        <v>17</v>
      </c>
      <c r="AJ9" s="236"/>
      <c r="AK9" s="236"/>
      <c r="AL9" s="239"/>
      <c r="AM9" s="239"/>
      <c r="AN9" s="240"/>
      <c r="AO9" s="238"/>
      <c r="AP9" s="236"/>
      <c r="AQ9" s="236"/>
      <c r="AR9" s="236"/>
      <c r="AS9" s="236"/>
      <c r="AT9" s="58">
        <v>23</v>
      </c>
      <c r="AU9" s="58" t="s">
        <v>86</v>
      </c>
      <c r="AV9" s="58">
        <v>6</v>
      </c>
      <c r="AW9" s="236"/>
      <c r="AX9" s="236"/>
      <c r="AY9" s="239"/>
      <c r="AZ9" s="239"/>
      <c r="BA9" s="240"/>
    </row>
    <row r="10" spans="2:53" ht="14.25" customHeight="1">
      <c r="B10" s="57"/>
      <c r="C10" s="58"/>
      <c r="D10" s="58"/>
      <c r="E10" s="56"/>
      <c r="F10" s="56"/>
      <c r="G10" s="58"/>
      <c r="H10" s="58"/>
      <c r="I10" s="58"/>
      <c r="J10" s="56"/>
      <c r="K10" s="56"/>
      <c r="L10" s="58"/>
      <c r="M10" s="58"/>
      <c r="N10" s="58"/>
      <c r="O10" s="57"/>
      <c r="P10" s="58"/>
      <c r="Q10" s="58"/>
      <c r="R10" s="56"/>
      <c r="S10" s="56"/>
      <c r="T10" s="58"/>
      <c r="U10" s="58"/>
      <c r="V10" s="58"/>
      <c r="W10" s="56"/>
      <c r="X10" s="56"/>
      <c r="Y10" s="58"/>
      <c r="Z10" s="58"/>
      <c r="AA10" s="58"/>
      <c r="AB10" s="57"/>
      <c r="AC10" s="58"/>
      <c r="AD10" s="58"/>
      <c r="AE10" s="56"/>
      <c r="AF10" s="56"/>
      <c r="AG10" s="58"/>
      <c r="AH10" s="58"/>
      <c r="AI10" s="58"/>
      <c r="AJ10" s="56"/>
      <c r="AK10" s="56"/>
      <c r="AL10" s="58"/>
      <c r="AM10" s="58"/>
      <c r="AN10" s="58"/>
      <c r="AO10" s="57"/>
      <c r="AP10" s="58"/>
      <c r="AQ10" s="58"/>
      <c r="AR10" s="56"/>
      <c r="AS10" s="56"/>
      <c r="AT10" s="58"/>
      <c r="AU10" s="58"/>
      <c r="AV10" s="58"/>
      <c r="AW10" s="56"/>
      <c r="AX10" s="56"/>
      <c r="AY10" s="58"/>
      <c r="AZ10" s="58"/>
      <c r="BA10" s="63"/>
    </row>
    <row r="11" spans="2:53" ht="14.25" customHeight="1">
      <c r="B11" s="238" t="str">
        <f>B5</f>
        <v>古和釜</v>
      </c>
      <c r="C11" s="236"/>
      <c r="D11" s="236"/>
      <c r="E11" s="236">
        <f>SUM(G11:G12)</f>
        <v>52</v>
      </c>
      <c r="F11" s="236"/>
      <c r="G11" s="58">
        <v>30</v>
      </c>
      <c r="H11" s="58" t="s">
        <v>86</v>
      </c>
      <c r="I11" s="58">
        <v>8</v>
      </c>
      <c r="J11" s="236">
        <f>SUM(I11:I12)</f>
        <v>23</v>
      </c>
      <c r="K11" s="236"/>
      <c r="L11" s="239" t="s">
        <v>245</v>
      </c>
      <c r="M11" s="239"/>
      <c r="N11" s="239"/>
      <c r="O11" s="238" t="str">
        <f>O5</f>
        <v>七林</v>
      </c>
      <c r="P11" s="236"/>
      <c r="Q11" s="236"/>
      <c r="R11" s="236">
        <f>SUM(T11:T12)</f>
        <v>66</v>
      </c>
      <c r="S11" s="236"/>
      <c r="T11" s="58">
        <v>46</v>
      </c>
      <c r="U11" s="58" t="s">
        <v>86</v>
      </c>
      <c r="V11" s="58">
        <v>0</v>
      </c>
      <c r="W11" s="236">
        <f>SUM(V11:V12)</f>
        <v>13</v>
      </c>
      <c r="X11" s="236"/>
      <c r="Y11" s="239" t="s">
        <v>253</v>
      </c>
      <c r="Z11" s="239"/>
      <c r="AA11" s="239"/>
      <c r="AB11" s="238" t="str">
        <f>AB5</f>
        <v>二和</v>
      </c>
      <c r="AC11" s="236"/>
      <c r="AD11" s="236"/>
      <c r="AE11" s="236">
        <f>SUM(AG11:AG12)</f>
        <v>48</v>
      </c>
      <c r="AF11" s="236"/>
      <c r="AG11" s="58">
        <v>25</v>
      </c>
      <c r="AH11" s="58" t="s">
        <v>86</v>
      </c>
      <c r="AI11" s="58">
        <v>16</v>
      </c>
      <c r="AJ11" s="236">
        <f>SUM(AI11:AI12)</f>
        <v>37</v>
      </c>
      <c r="AK11" s="236"/>
      <c r="AL11" s="239" t="s">
        <v>236</v>
      </c>
      <c r="AM11" s="239"/>
      <c r="AN11" s="240"/>
      <c r="AO11" s="238" t="str">
        <f>AO5</f>
        <v>Hatch</v>
      </c>
      <c r="AP11" s="236"/>
      <c r="AQ11" s="236"/>
      <c r="AR11" s="236">
        <f>SUM(AT11:AT12)</f>
        <v>68</v>
      </c>
      <c r="AS11" s="236"/>
      <c r="AT11" s="58">
        <v>38</v>
      </c>
      <c r="AU11" s="58" t="s">
        <v>86</v>
      </c>
      <c r="AV11" s="58">
        <v>10</v>
      </c>
      <c r="AW11" s="236">
        <f>SUM(AV11:AV12)</f>
        <v>26</v>
      </c>
      <c r="AX11" s="236"/>
      <c r="AY11" s="239" t="s">
        <v>229</v>
      </c>
      <c r="AZ11" s="239"/>
      <c r="BA11" s="240"/>
    </row>
    <row r="12" spans="2:53" ht="14.25" customHeight="1">
      <c r="B12" s="238"/>
      <c r="C12" s="236"/>
      <c r="D12" s="236"/>
      <c r="E12" s="236"/>
      <c r="F12" s="236"/>
      <c r="G12" s="58">
        <v>22</v>
      </c>
      <c r="H12" s="58" t="s">
        <v>86</v>
      </c>
      <c r="I12" s="58">
        <v>15</v>
      </c>
      <c r="J12" s="236"/>
      <c r="K12" s="236"/>
      <c r="L12" s="239"/>
      <c r="M12" s="239"/>
      <c r="N12" s="239"/>
      <c r="O12" s="238"/>
      <c r="P12" s="236"/>
      <c r="Q12" s="236"/>
      <c r="R12" s="236"/>
      <c r="S12" s="236"/>
      <c r="T12" s="58">
        <v>20</v>
      </c>
      <c r="U12" s="58" t="s">
        <v>86</v>
      </c>
      <c r="V12" s="58">
        <v>13</v>
      </c>
      <c r="W12" s="236"/>
      <c r="X12" s="236"/>
      <c r="Y12" s="239"/>
      <c r="Z12" s="239"/>
      <c r="AA12" s="239"/>
      <c r="AB12" s="238"/>
      <c r="AC12" s="236"/>
      <c r="AD12" s="236"/>
      <c r="AE12" s="236"/>
      <c r="AF12" s="236"/>
      <c r="AG12" s="58">
        <v>23</v>
      </c>
      <c r="AH12" s="58" t="s">
        <v>86</v>
      </c>
      <c r="AI12" s="58">
        <v>21</v>
      </c>
      <c r="AJ12" s="236"/>
      <c r="AK12" s="236"/>
      <c r="AL12" s="239"/>
      <c r="AM12" s="239"/>
      <c r="AN12" s="240"/>
      <c r="AO12" s="238"/>
      <c r="AP12" s="236"/>
      <c r="AQ12" s="236"/>
      <c r="AR12" s="236"/>
      <c r="AS12" s="236"/>
      <c r="AT12" s="58">
        <v>30</v>
      </c>
      <c r="AU12" s="58" t="s">
        <v>86</v>
      </c>
      <c r="AV12" s="58">
        <v>16</v>
      </c>
      <c r="AW12" s="236"/>
      <c r="AX12" s="236"/>
      <c r="AY12" s="239"/>
      <c r="AZ12" s="239"/>
      <c r="BA12" s="240"/>
    </row>
    <row r="13" spans="2:53" ht="14.25" customHeight="1">
      <c r="B13" s="57"/>
      <c r="C13" s="58"/>
      <c r="D13" s="58"/>
      <c r="E13" s="56"/>
      <c r="F13" s="56"/>
      <c r="G13" s="58"/>
      <c r="H13" s="58"/>
      <c r="I13" s="58"/>
      <c r="J13" s="56"/>
      <c r="K13" s="56"/>
      <c r="L13" s="58"/>
      <c r="M13" s="58"/>
      <c r="N13" s="58"/>
      <c r="O13" s="57"/>
      <c r="P13" s="58"/>
      <c r="Q13" s="58"/>
      <c r="R13" s="56"/>
      <c r="S13" s="56"/>
      <c r="T13" s="58"/>
      <c r="U13" s="58"/>
      <c r="V13" s="58"/>
      <c r="W13" s="56"/>
      <c r="X13" s="56"/>
      <c r="Y13" s="58"/>
      <c r="Z13" s="58"/>
      <c r="AA13" s="58"/>
      <c r="AB13" s="57"/>
      <c r="AC13" s="58"/>
      <c r="AD13" s="58"/>
      <c r="AE13" s="56"/>
      <c r="AF13" s="56"/>
      <c r="AG13" s="58"/>
      <c r="AH13" s="58"/>
      <c r="AI13" s="58"/>
      <c r="AJ13" s="56"/>
      <c r="AK13" s="56"/>
      <c r="AL13" s="58"/>
      <c r="AM13" s="58"/>
      <c r="AN13" s="58"/>
      <c r="AO13" s="57"/>
      <c r="AP13" s="58"/>
      <c r="AQ13" s="58"/>
      <c r="AR13" s="56"/>
      <c r="AS13" s="56"/>
      <c r="AT13" s="58"/>
      <c r="AU13" s="58"/>
      <c r="AV13" s="58"/>
      <c r="AW13" s="56"/>
      <c r="AX13" s="56"/>
      <c r="AY13" s="58"/>
      <c r="AZ13" s="58"/>
      <c r="BA13" s="63"/>
    </row>
    <row r="14" spans="2:53" ht="14.25" customHeight="1">
      <c r="B14" s="238" t="str">
        <f>L5</f>
        <v>高郷</v>
      </c>
      <c r="C14" s="236"/>
      <c r="D14" s="236"/>
      <c r="E14" s="236">
        <f>SUM(G14:G16)</f>
        <v>61</v>
      </c>
      <c r="F14" s="236"/>
      <c r="G14" s="58">
        <v>35</v>
      </c>
      <c r="H14" s="58" t="s">
        <v>86</v>
      </c>
      <c r="I14" s="58">
        <v>15</v>
      </c>
      <c r="J14" s="236">
        <f>SUM(I14:I16)</f>
        <v>33</v>
      </c>
      <c r="K14" s="236"/>
      <c r="L14" s="236" t="str">
        <f>L8</f>
        <v>ZETHREE</v>
      </c>
      <c r="M14" s="236"/>
      <c r="N14" s="236"/>
      <c r="O14" s="238" t="str">
        <f>Y5</f>
        <v>八木北</v>
      </c>
      <c r="P14" s="236"/>
      <c r="Q14" s="236"/>
      <c r="R14" s="236">
        <f>SUM(T14:T15)</f>
        <v>54</v>
      </c>
      <c r="S14" s="236"/>
      <c r="T14" s="58">
        <v>18</v>
      </c>
      <c r="U14" s="58" t="s">
        <v>86</v>
      </c>
      <c r="V14" s="58">
        <v>11</v>
      </c>
      <c r="W14" s="236">
        <f>SUM(V14:V15)</f>
        <v>17</v>
      </c>
      <c r="X14" s="236"/>
      <c r="Y14" s="236" t="str">
        <f>Y8</f>
        <v>田喜野井</v>
      </c>
      <c r="Z14" s="236"/>
      <c r="AA14" s="236"/>
      <c r="AB14" s="238" t="str">
        <f>AB5</f>
        <v>二和</v>
      </c>
      <c r="AC14" s="236"/>
      <c r="AD14" s="236"/>
      <c r="AE14" s="236">
        <f>SUM(AG14:AG15)</f>
        <v>57</v>
      </c>
      <c r="AF14" s="236"/>
      <c r="AG14" s="58">
        <v>26</v>
      </c>
      <c r="AH14" s="58" t="s">
        <v>86</v>
      </c>
      <c r="AI14" s="58">
        <v>17</v>
      </c>
      <c r="AJ14" s="236">
        <f>SUM(AI14:AI15)</f>
        <v>29</v>
      </c>
      <c r="AK14" s="236"/>
      <c r="AL14" s="239" t="s">
        <v>242</v>
      </c>
      <c r="AM14" s="239"/>
      <c r="AN14" s="240"/>
      <c r="AO14" s="238" t="str">
        <f>AO5</f>
        <v>Hatch</v>
      </c>
      <c r="AP14" s="236"/>
      <c r="AQ14" s="236"/>
      <c r="AR14" s="236">
        <f>SUM(AT14:AT15)</f>
        <v>53</v>
      </c>
      <c r="AS14" s="236"/>
      <c r="AT14" s="58">
        <v>31</v>
      </c>
      <c r="AU14" s="58" t="s">
        <v>86</v>
      </c>
      <c r="AV14" s="58">
        <v>8</v>
      </c>
      <c r="AW14" s="236">
        <f>SUM(AV14:AV15)</f>
        <v>28</v>
      </c>
      <c r="AX14" s="236"/>
      <c r="AY14" s="239" t="s">
        <v>230</v>
      </c>
      <c r="AZ14" s="239"/>
      <c r="BA14" s="240"/>
    </row>
    <row r="15" spans="2:53" ht="14.25" customHeight="1">
      <c r="B15" s="238"/>
      <c r="C15" s="236"/>
      <c r="D15" s="236"/>
      <c r="E15" s="236"/>
      <c r="F15" s="236"/>
      <c r="G15" s="58">
        <v>26</v>
      </c>
      <c r="H15" s="58" t="s">
        <v>86</v>
      </c>
      <c r="I15" s="58">
        <v>18</v>
      </c>
      <c r="J15" s="236"/>
      <c r="K15" s="236"/>
      <c r="L15" s="236"/>
      <c r="M15" s="236"/>
      <c r="N15" s="236"/>
      <c r="O15" s="238"/>
      <c r="P15" s="236"/>
      <c r="Q15" s="236"/>
      <c r="R15" s="236"/>
      <c r="S15" s="236"/>
      <c r="T15" s="58">
        <v>36</v>
      </c>
      <c r="U15" s="58" t="s">
        <v>86</v>
      </c>
      <c r="V15" s="58">
        <v>6</v>
      </c>
      <c r="W15" s="236"/>
      <c r="X15" s="236"/>
      <c r="Y15" s="236"/>
      <c r="Z15" s="236"/>
      <c r="AA15" s="236"/>
      <c r="AB15" s="238"/>
      <c r="AC15" s="236"/>
      <c r="AD15" s="236"/>
      <c r="AE15" s="236"/>
      <c r="AF15" s="236"/>
      <c r="AG15" s="58">
        <v>31</v>
      </c>
      <c r="AH15" s="58" t="s">
        <v>86</v>
      </c>
      <c r="AI15" s="58">
        <v>12</v>
      </c>
      <c r="AJ15" s="236"/>
      <c r="AK15" s="236"/>
      <c r="AL15" s="239"/>
      <c r="AM15" s="239"/>
      <c r="AN15" s="240"/>
      <c r="AO15" s="238"/>
      <c r="AP15" s="236"/>
      <c r="AQ15" s="236"/>
      <c r="AR15" s="236"/>
      <c r="AS15" s="236"/>
      <c r="AT15" s="58">
        <v>22</v>
      </c>
      <c r="AU15" s="58" t="s">
        <v>86</v>
      </c>
      <c r="AV15" s="58">
        <v>20</v>
      </c>
      <c r="AW15" s="236"/>
      <c r="AX15" s="236"/>
      <c r="AY15" s="239"/>
      <c r="AZ15" s="239"/>
      <c r="BA15" s="240"/>
    </row>
    <row r="16" spans="2:53" ht="14.25" customHeight="1">
      <c r="B16" s="57"/>
      <c r="C16" s="58"/>
      <c r="D16" s="58"/>
      <c r="E16" s="56"/>
      <c r="F16" s="56"/>
      <c r="G16" s="58"/>
      <c r="H16" s="58"/>
      <c r="I16" s="58"/>
      <c r="J16" s="56"/>
      <c r="K16" s="56"/>
      <c r="L16" s="58"/>
      <c r="M16" s="58"/>
      <c r="N16" s="58"/>
      <c r="O16" s="57"/>
      <c r="P16" s="58"/>
      <c r="Q16" s="58"/>
      <c r="R16" s="56"/>
      <c r="S16" s="56"/>
      <c r="T16" s="58"/>
      <c r="U16" s="58" t="s">
        <v>86</v>
      </c>
      <c r="V16" s="58"/>
      <c r="W16" s="56"/>
      <c r="X16" s="56"/>
      <c r="Y16" s="58"/>
      <c r="Z16" s="58"/>
      <c r="AA16" s="58"/>
      <c r="AB16" s="57"/>
      <c r="AC16" s="58"/>
      <c r="AD16" s="58"/>
      <c r="AE16" s="56"/>
      <c r="AF16" s="56"/>
      <c r="AG16" s="58"/>
      <c r="AH16" s="58"/>
      <c r="AI16" s="58"/>
      <c r="AJ16" s="56"/>
      <c r="AK16" s="56"/>
      <c r="AL16" s="58"/>
      <c r="AM16" s="58"/>
      <c r="AN16" s="58"/>
      <c r="AO16" s="57"/>
      <c r="AP16" s="58"/>
      <c r="AQ16" s="58"/>
      <c r="AR16" s="56"/>
      <c r="AS16" s="56"/>
      <c r="AT16" s="58"/>
      <c r="AU16" s="58"/>
      <c r="AV16" s="58"/>
      <c r="AW16" s="56"/>
      <c r="AX16" s="56"/>
      <c r="AY16" s="58"/>
      <c r="AZ16" s="58"/>
      <c r="BA16" s="63"/>
    </row>
    <row r="17" spans="2:53" ht="14.25" customHeight="1">
      <c r="B17" s="238" t="str">
        <f>L5</f>
        <v>高郷</v>
      </c>
      <c r="C17" s="236"/>
      <c r="D17" s="236"/>
      <c r="E17" s="236">
        <f>SUM(G17:G18)</f>
        <v>64</v>
      </c>
      <c r="F17" s="236"/>
      <c r="G17" s="58">
        <v>34</v>
      </c>
      <c r="H17" s="58" t="s">
        <v>86</v>
      </c>
      <c r="I17" s="58">
        <v>22</v>
      </c>
      <c r="J17" s="236">
        <f>SUM(I17:I18)</f>
        <v>52</v>
      </c>
      <c r="K17" s="236"/>
      <c r="L17" s="236" t="str">
        <f>L11</f>
        <v>高二</v>
      </c>
      <c r="M17" s="236"/>
      <c r="N17" s="236"/>
      <c r="O17" s="238" t="str">
        <f>Y5</f>
        <v>八木北</v>
      </c>
      <c r="P17" s="236"/>
      <c r="Q17" s="236"/>
      <c r="R17" s="236">
        <f>SUM(T17:T18)</f>
        <v>86</v>
      </c>
      <c r="S17" s="236"/>
      <c r="T17" s="58">
        <v>58</v>
      </c>
      <c r="U17" s="58" t="s">
        <v>86</v>
      </c>
      <c r="V17" s="58">
        <v>4</v>
      </c>
      <c r="W17" s="236">
        <f>SUM(V17:V18)</f>
        <v>18</v>
      </c>
      <c r="X17" s="236"/>
      <c r="Y17" s="236" t="str">
        <f>Y11</f>
        <v>若松</v>
      </c>
      <c r="Z17" s="236"/>
      <c r="AA17" s="236"/>
      <c r="AB17" s="238" t="str">
        <f>AL5</f>
        <v>大穴</v>
      </c>
      <c r="AC17" s="236"/>
      <c r="AD17" s="236"/>
      <c r="AE17" s="236">
        <f>SUM(AG17:AG18)</f>
        <v>50</v>
      </c>
      <c r="AF17" s="236"/>
      <c r="AG17" s="58">
        <v>25</v>
      </c>
      <c r="AH17" s="58" t="s">
        <v>86</v>
      </c>
      <c r="AI17" s="58">
        <v>11</v>
      </c>
      <c r="AJ17" s="236">
        <f>SUM(AI17:AI18)</f>
        <v>26</v>
      </c>
      <c r="AK17" s="236"/>
      <c r="AL17" s="236" t="str">
        <f>AL8</f>
        <v>海神</v>
      </c>
      <c r="AM17" s="236"/>
      <c r="AN17" s="237"/>
      <c r="AO17" s="238" t="str">
        <f>AY5</f>
        <v>小栗原</v>
      </c>
      <c r="AP17" s="236"/>
      <c r="AQ17" s="236"/>
      <c r="AR17" s="236">
        <f>SUM(AT17:AT18)</f>
        <v>34</v>
      </c>
      <c r="AS17" s="236"/>
      <c r="AT17" s="58">
        <v>11</v>
      </c>
      <c r="AU17" s="58" t="s">
        <v>86</v>
      </c>
      <c r="AV17" s="58">
        <v>15</v>
      </c>
      <c r="AW17" s="236">
        <f>SUM(AV17:AV18)</f>
        <v>30</v>
      </c>
      <c r="AX17" s="236"/>
      <c r="AY17" s="236" t="str">
        <f>AY8</f>
        <v>船橋葛飾</v>
      </c>
      <c r="AZ17" s="236"/>
      <c r="BA17" s="237"/>
    </row>
    <row r="18" spans="2:53" ht="14.25" customHeight="1">
      <c r="B18" s="238"/>
      <c r="C18" s="236"/>
      <c r="D18" s="236"/>
      <c r="E18" s="236"/>
      <c r="F18" s="236"/>
      <c r="G18" s="58">
        <v>30</v>
      </c>
      <c r="H18" s="58" t="s">
        <v>86</v>
      </c>
      <c r="I18" s="58">
        <v>30</v>
      </c>
      <c r="J18" s="236"/>
      <c r="K18" s="236"/>
      <c r="L18" s="236"/>
      <c r="M18" s="236"/>
      <c r="N18" s="236"/>
      <c r="O18" s="238"/>
      <c r="P18" s="236"/>
      <c r="Q18" s="236"/>
      <c r="R18" s="236"/>
      <c r="S18" s="236"/>
      <c r="T18" s="58">
        <v>28</v>
      </c>
      <c r="U18" s="58" t="s">
        <v>86</v>
      </c>
      <c r="V18" s="58">
        <v>14</v>
      </c>
      <c r="W18" s="236"/>
      <c r="X18" s="236"/>
      <c r="Y18" s="236"/>
      <c r="Z18" s="236"/>
      <c r="AA18" s="236"/>
      <c r="AB18" s="238"/>
      <c r="AC18" s="236"/>
      <c r="AD18" s="236"/>
      <c r="AE18" s="236"/>
      <c r="AF18" s="236"/>
      <c r="AG18" s="58">
        <v>25</v>
      </c>
      <c r="AH18" s="58" t="s">
        <v>86</v>
      </c>
      <c r="AI18" s="58">
        <v>15</v>
      </c>
      <c r="AJ18" s="236"/>
      <c r="AK18" s="236"/>
      <c r="AL18" s="236"/>
      <c r="AM18" s="236"/>
      <c r="AN18" s="237"/>
      <c r="AO18" s="238"/>
      <c r="AP18" s="236"/>
      <c r="AQ18" s="236"/>
      <c r="AR18" s="236"/>
      <c r="AS18" s="236"/>
      <c r="AT18" s="58">
        <v>23</v>
      </c>
      <c r="AU18" s="58" t="s">
        <v>86</v>
      </c>
      <c r="AV18" s="58">
        <v>15</v>
      </c>
      <c r="AW18" s="236"/>
      <c r="AX18" s="236"/>
      <c r="AY18" s="236"/>
      <c r="AZ18" s="236"/>
      <c r="BA18" s="237"/>
    </row>
    <row r="19" spans="2:53" ht="14.25" customHeight="1">
      <c r="B19" s="57"/>
      <c r="C19" s="58"/>
      <c r="D19" s="58"/>
      <c r="E19" s="56"/>
      <c r="F19" s="56"/>
      <c r="G19" s="58"/>
      <c r="H19" s="58"/>
      <c r="I19" s="58"/>
      <c r="J19" s="56"/>
      <c r="K19" s="56"/>
      <c r="L19" s="58"/>
      <c r="M19" s="58"/>
      <c r="N19" s="58"/>
      <c r="O19" s="57"/>
      <c r="P19" s="58"/>
      <c r="Q19" s="58"/>
      <c r="R19" s="56"/>
      <c r="S19" s="56"/>
      <c r="T19" s="58"/>
      <c r="U19" s="58"/>
      <c r="V19" s="58"/>
      <c r="W19" s="56"/>
      <c r="X19" s="56"/>
      <c r="Y19" s="58"/>
      <c r="Z19" s="58"/>
      <c r="AA19" s="58"/>
      <c r="AB19" s="57"/>
      <c r="AC19" s="58"/>
      <c r="AD19" s="58"/>
      <c r="AE19" s="56"/>
      <c r="AF19" s="56"/>
      <c r="AG19" s="58"/>
      <c r="AH19" s="58"/>
      <c r="AI19" s="58"/>
      <c r="AJ19" s="56"/>
      <c r="AK19" s="56"/>
      <c r="AL19" s="58"/>
      <c r="AM19" s="58"/>
      <c r="AN19" s="58"/>
      <c r="AO19" s="57"/>
      <c r="AP19" s="58"/>
      <c r="AQ19" s="58"/>
      <c r="AR19" s="56"/>
      <c r="AS19" s="56"/>
      <c r="AT19" s="58"/>
      <c r="AU19" s="58"/>
      <c r="AV19" s="58"/>
      <c r="AW19" s="56"/>
      <c r="AX19" s="56"/>
      <c r="AY19" s="58"/>
      <c r="AZ19" s="58"/>
      <c r="BA19" s="63"/>
    </row>
    <row r="20" spans="2:53" ht="14.25" customHeight="1">
      <c r="B20" s="238" t="str">
        <f>L8</f>
        <v>ZETHREE</v>
      </c>
      <c r="C20" s="236"/>
      <c r="D20" s="236"/>
      <c r="E20" s="236">
        <f>SUM(G20:G21)</f>
        <v>41</v>
      </c>
      <c r="F20" s="236"/>
      <c r="G20" s="58">
        <v>24</v>
      </c>
      <c r="H20" s="58" t="s">
        <v>86</v>
      </c>
      <c r="I20" s="58">
        <v>24</v>
      </c>
      <c r="J20" s="236">
        <f>SUM(I20:I21)</f>
        <v>37</v>
      </c>
      <c r="K20" s="236"/>
      <c r="L20" s="236" t="str">
        <f>L11</f>
        <v>高二</v>
      </c>
      <c r="M20" s="236"/>
      <c r="N20" s="236"/>
      <c r="O20" s="238" t="str">
        <f>Y8</f>
        <v>田喜野井</v>
      </c>
      <c r="P20" s="236"/>
      <c r="Q20" s="236"/>
      <c r="R20" s="236">
        <f>SUM(T20:T21)</f>
        <v>78</v>
      </c>
      <c r="S20" s="236"/>
      <c r="T20" s="58">
        <v>49</v>
      </c>
      <c r="U20" s="58" t="s">
        <v>86</v>
      </c>
      <c r="V20" s="58">
        <v>4</v>
      </c>
      <c r="W20" s="236">
        <f>SUM(V20:V21)</f>
        <v>37</v>
      </c>
      <c r="X20" s="236"/>
      <c r="Y20" s="236" t="str">
        <f>Y11</f>
        <v>若松</v>
      </c>
      <c r="Z20" s="236"/>
      <c r="AA20" s="236"/>
      <c r="AB20" s="238" t="str">
        <f>AL5</f>
        <v>大穴</v>
      </c>
      <c r="AC20" s="236"/>
      <c r="AD20" s="236"/>
      <c r="AE20" s="236">
        <f>SUM(AG20:AG21)</f>
        <v>59</v>
      </c>
      <c r="AF20" s="236"/>
      <c r="AG20" s="58">
        <v>38</v>
      </c>
      <c r="AH20" s="58" t="s">
        <v>86</v>
      </c>
      <c r="AI20" s="58">
        <v>8</v>
      </c>
      <c r="AJ20" s="236">
        <f>SUM(AI20:AI21)</f>
        <v>13</v>
      </c>
      <c r="AK20" s="236"/>
      <c r="AL20" s="236" t="str">
        <f>AL11</f>
        <v>夏見台</v>
      </c>
      <c r="AM20" s="236"/>
      <c r="AN20" s="237"/>
      <c r="AO20" s="238" t="str">
        <f>AY5</f>
        <v>小栗原</v>
      </c>
      <c r="AP20" s="236"/>
      <c r="AQ20" s="236"/>
      <c r="AR20" s="236">
        <f>SUM(AT20:AT21)</f>
        <v>49</v>
      </c>
      <c r="AS20" s="236"/>
      <c r="AT20" s="58">
        <v>24</v>
      </c>
      <c r="AU20" s="58" t="s">
        <v>86</v>
      </c>
      <c r="AV20" s="58">
        <v>5</v>
      </c>
      <c r="AW20" s="236">
        <f>SUM(AV20:AV21)</f>
        <v>20</v>
      </c>
      <c r="AX20" s="236"/>
      <c r="AY20" s="236" t="str">
        <f>AY11</f>
        <v>薬円台</v>
      </c>
      <c r="AZ20" s="236"/>
      <c r="BA20" s="237"/>
    </row>
    <row r="21" spans="2:53" ht="14.25" customHeight="1">
      <c r="B21" s="238"/>
      <c r="C21" s="236"/>
      <c r="D21" s="236"/>
      <c r="E21" s="236"/>
      <c r="F21" s="236"/>
      <c r="G21" s="58">
        <v>17</v>
      </c>
      <c r="H21" s="58" t="s">
        <v>86</v>
      </c>
      <c r="I21" s="58">
        <v>13</v>
      </c>
      <c r="J21" s="236"/>
      <c r="K21" s="236"/>
      <c r="L21" s="236"/>
      <c r="M21" s="236"/>
      <c r="N21" s="236"/>
      <c r="O21" s="238"/>
      <c r="P21" s="236"/>
      <c r="Q21" s="236"/>
      <c r="R21" s="236"/>
      <c r="S21" s="236"/>
      <c r="T21" s="58">
        <v>29</v>
      </c>
      <c r="U21" s="58" t="s">
        <v>86</v>
      </c>
      <c r="V21" s="58">
        <v>33</v>
      </c>
      <c r="W21" s="236"/>
      <c r="X21" s="236"/>
      <c r="Y21" s="236"/>
      <c r="Z21" s="236"/>
      <c r="AA21" s="236"/>
      <c r="AB21" s="238"/>
      <c r="AC21" s="236"/>
      <c r="AD21" s="236"/>
      <c r="AE21" s="236"/>
      <c r="AF21" s="236"/>
      <c r="AG21" s="58">
        <v>21</v>
      </c>
      <c r="AH21" s="58" t="s">
        <v>86</v>
      </c>
      <c r="AI21" s="58">
        <v>5</v>
      </c>
      <c r="AJ21" s="236"/>
      <c r="AK21" s="236"/>
      <c r="AL21" s="236"/>
      <c r="AM21" s="236"/>
      <c r="AN21" s="237"/>
      <c r="AO21" s="238"/>
      <c r="AP21" s="236"/>
      <c r="AQ21" s="236"/>
      <c r="AR21" s="236"/>
      <c r="AS21" s="236"/>
      <c r="AT21" s="58">
        <v>25</v>
      </c>
      <c r="AU21" s="58" t="s">
        <v>86</v>
      </c>
      <c r="AV21" s="58">
        <v>15</v>
      </c>
      <c r="AW21" s="236"/>
      <c r="AX21" s="236"/>
      <c r="AY21" s="236"/>
      <c r="AZ21" s="236"/>
      <c r="BA21" s="237"/>
    </row>
    <row r="22" spans="2:53" ht="14.25" customHeight="1"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7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7"/>
      <c r="AC22" s="58"/>
      <c r="AD22" s="58"/>
      <c r="AE22" s="56"/>
      <c r="AF22" s="105"/>
      <c r="AG22" s="58"/>
      <c r="AH22" s="58"/>
      <c r="AI22" s="58"/>
      <c r="AJ22" s="56"/>
      <c r="AK22" s="56"/>
      <c r="AL22" s="58"/>
      <c r="AM22" s="58"/>
      <c r="AN22" s="58"/>
      <c r="AO22" s="57"/>
      <c r="AP22" s="58"/>
      <c r="AQ22" s="58"/>
      <c r="AR22" s="56"/>
      <c r="AS22" s="105"/>
      <c r="AT22" s="58"/>
      <c r="AU22" s="58"/>
      <c r="AV22" s="58"/>
      <c r="AW22" s="56"/>
      <c r="AX22" s="56"/>
      <c r="AY22" s="58"/>
      <c r="AZ22" s="58"/>
      <c r="BA22" s="63"/>
    </row>
    <row r="23" spans="2:53" ht="14.25" customHeight="1"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7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238" t="str">
        <f>AL5</f>
        <v>大穴</v>
      </c>
      <c r="AC23" s="236"/>
      <c r="AD23" s="236"/>
      <c r="AE23" s="236">
        <f>SUM(AG23:AG24)</f>
        <v>57</v>
      </c>
      <c r="AF23" s="236"/>
      <c r="AG23" s="58">
        <v>37</v>
      </c>
      <c r="AH23" s="58" t="s">
        <v>86</v>
      </c>
      <c r="AI23" s="58">
        <v>4</v>
      </c>
      <c r="AJ23" s="236">
        <f>SUM(AI23:AI24)</f>
        <v>19</v>
      </c>
      <c r="AK23" s="236"/>
      <c r="AL23" s="236" t="str">
        <f>AL14</f>
        <v>海神南</v>
      </c>
      <c r="AM23" s="236"/>
      <c r="AN23" s="237"/>
      <c r="AO23" s="238" t="str">
        <f>AY5</f>
        <v>小栗原</v>
      </c>
      <c r="AP23" s="236"/>
      <c r="AQ23" s="236"/>
      <c r="AR23" s="236">
        <f>SUM(AT23:AT24)</f>
        <v>41</v>
      </c>
      <c r="AS23" s="236"/>
      <c r="AT23" s="58">
        <v>27</v>
      </c>
      <c r="AU23" s="58" t="s">
        <v>86</v>
      </c>
      <c r="AV23" s="58">
        <v>9</v>
      </c>
      <c r="AW23" s="236">
        <f>SUM(AV23:AV24)</f>
        <v>21</v>
      </c>
      <c r="AX23" s="236"/>
      <c r="AY23" s="236" t="str">
        <f>AY14</f>
        <v>船橋</v>
      </c>
      <c r="AZ23" s="236"/>
      <c r="BA23" s="237"/>
    </row>
    <row r="24" spans="2:53" ht="14.25" customHeight="1">
      <c r="B24" s="57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7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238"/>
      <c r="AC24" s="236"/>
      <c r="AD24" s="236"/>
      <c r="AE24" s="236"/>
      <c r="AF24" s="236"/>
      <c r="AG24" s="58">
        <v>20</v>
      </c>
      <c r="AH24" s="58" t="s">
        <v>86</v>
      </c>
      <c r="AI24" s="58">
        <v>15</v>
      </c>
      <c r="AJ24" s="236"/>
      <c r="AK24" s="236"/>
      <c r="AL24" s="236"/>
      <c r="AM24" s="236"/>
      <c r="AN24" s="237"/>
      <c r="AO24" s="238"/>
      <c r="AP24" s="236"/>
      <c r="AQ24" s="236"/>
      <c r="AR24" s="236"/>
      <c r="AS24" s="236"/>
      <c r="AT24" s="58">
        <v>14</v>
      </c>
      <c r="AU24" s="58" t="s">
        <v>86</v>
      </c>
      <c r="AV24" s="58">
        <v>12</v>
      </c>
      <c r="AW24" s="236"/>
      <c r="AX24" s="236"/>
      <c r="AY24" s="236"/>
      <c r="AZ24" s="236"/>
      <c r="BA24" s="237"/>
    </row>
    <row r="25" spans="2:53" ht="14.25" customHeight="1">
      <c r="B25" s="57"/>
      <c r="C25" s="58"/>
      <c r="D25" s="58"/>
      <c r="E25" s="56"/>
      <c r="F25" s="56"/>
      <c r="G25" s="58"/>
      <c r="H25" s="58"/>
      <c r="I25" s="58"/>
      <c r="J25" s="56"/>
      <c r="K25" s="56"/>
      <c r="L25" s="58"/>
      <c r="M25" s="58"/>
      <c r="N25" s="58"/>
      <c r="O25" s="57"/>
      <c r="P25" s="58"/>
      <c r="Q25" s="58"/>
      <c r="R25" s="56"/>
      <c r="S25" s="56"/>
      <c r="T25" s="58"/>
      <c r="U25" s="58"/>
      <c r="V25" s="58"/>
      <c r="W25" s="56"/>
      <c r="X25" s="56"/>
      <c r="Y25" s="58"/>
      <c r="Z25" s="58"/>
      <c r="AA25" s="58"/>
      <c r="AB25" s="57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63"/>
      <c r="AO25" s="57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63"/>
    </row>
    <row r="26" spans="2:53" ht="14.25" customHeight="1">
      <c r="B26" s="57"/>
      <c r="C26" s="58"/>
      <c r="D26" s="58"/>
      <c r="E26" s="56"/>
      <c r="F26" s="56"/>
      <c r="G26" s="58"/>
      <c r="H26" s="58"/>
      <c r="I26" s="58"/>
      <c r="J26" s="56"/>
      <c r="K26" s="56"/>
      <c r="L26" s="58"/>
      <c r="M26" s="58"/>
      <c r="N26" s="58"/>
      <c r="O26" s="57"/>
      <c r="P26" s="58"/>
      <c r="Q26" s="58"/>
      <c r="R26" s="56"/>
      <c r="S26" s="56"/>
      <c r="T26" s="58"/>
      <c r="U26" s="58"/>
      <c r="V26" s="58"/>
      <c r="W26" s="56"/>
      <c r="X26" s="56"/>
      <c r="Y26" s="58"/>
      <c r="Z26" s="58"/>
      <c r="AA26" s="58"/>
      <c r="AB26" s="238" t="str">
        <f>AL8</f>
        <v>海神</v>
      </c>
      <c r="AC26" s="236"/>
      <c r="AD26" s="236"/>
      <c r="AE26" s="236">
        <f>SUM(AG26:AG27)</f>
        <v>53</v>
      </c>
      <c r="AF26" s="236"/>
      <c r="AG26" s="58">
        <v>24</v>
      </c>
      <c r="AH26" s="58" t="s">
        <v>86</v>
      </c>
      <c r="AI26" s="58">
        <v>10</v>
      </c>
      <c r="AJ26" s="236">
        <f>SUM(AI26:AI27)</f>
        <v>18</v>
      </c>
      <c r="AK26" s="236"/>
      <c r="AL26" s="236" t="str">
        <f>AL11</f>
        <v>夏見台</v>
      </c>
      <c r="AM26" s="236"/>
      <c r="AN26" s="237"/>
      <c r="AO26" s="238" t="str">
        <f>AY8</f>
        <v>船橋葛飾</v>
      </c>
      <c r="AP26" s="236"/>
      <c r="AQ26" s="236"/>
      <c r="AR26" s="236">
        <f>SUM(AT26:AT27)</f>
        <v>44</v>
      </c>
      <c r="AS26" s="236"/>
      <c r="AT26" s="58">
        <v>22</v>
      </c>
      <c r="AU26" s="58" t="s">
        <v>86</v>
      </c>
      <c r="AV26" s="58">
        <v>10</v>
      </c>
      <c r="AW26" s="236">
        <f>SUM(AV26:AV27)</f>
        <v>22</v>
      </c>
      <c r="AX26" s="236"/>
      <c r="AY26" s="236" t="str">
        <f>AY11</f>
        <v>薬円台</v>
      </c>
      <c r="AZ26" s="236"/>
      <c r="BA26" s="237"/>
    </row>
    <row r="27" spans="2:53" ht="14.25" customHeight="1">
      <c r="B27" s="57"/>
      <c r="C27" s="58"/>
      <c r="D27" s="58"/>
      <c r="E27" s="56"/>
      <c r="F27" s="56"/>
      <c r="G27" s="58"/>
      <c r="H27" s="58"/>
      <c r="I27" s="58"/>
      <c r="J27" s="56"/>
      <c r="K27" s="56"/>
      <c r="L27" s="58"/>
      <c r="M27" s="58"/>
      <c r="N27" s="58"/>
      <c r="O27" s="57"/>
      <c r="P27" s="58"/>
      <c r="Q27" s="58"/>
      <c r="R27" s="56"/>
      <c r="S27" s="56"/>
      <c r="T27" s="58"/>
      <c r="U27" s="58"/>
      <c r="V27" s="58"/>
      <c r="W27" s="56"/>
      <c r="X27" s="56"/>
      <c r="Y27" s="58"/>
      <c r="Z27" s="58"/>
      <c r="AA27" s="58"/>
      <c r="AB27" s="238"/>
      <c r="AC27" s="236"/>
      <c r="AD27" s="236"/>
      <c r="AE27" s="236"/>
      <c r="AF27" s="236"/>
      <c r="AG27" s="58">
        <v>29</v>
      </c>
      <c r="AH27" s="58" t="s">
        <v>86</v>
      </c>
      <c r="AI27" s="58">
        <v>8</v>
      </c>
      <c r="AJ27" s="236"/>
      <c r="AK27" s="236"/>
      <c r="AL27" s="236"/>
      <c r="AM27" s="236"/>
      <c r="AN27" s="237"/>
      <c r="AO27" s="238"/>
      <c r="AP27" s="236"/>
      <c r="AQ27" s="236"/>
      <c r="AR27" s="236"/>
      <c r="AS27" s="236"/>
      <c r="AT27" s="58">
        <v>22</v>
      </c>
      <c r="AU27" s="58" t="s">
        <v>86</v>
      </c>
      <c r="AV27" s="58">
        <v>12</v>
      </c>
      <c r="AW27" s="236"/>
      <c r="AX27" s="236"/>
      <c r="AY27" s="236"/>
      <c r="AZ27" s="236"/>
      <c r="BA27" s="237"/>
    </row>
    <row r="28" spans="2:53" ht="14.25" customHeight="1">
      <c r="B28" s="57"/>
      <c r="C28" s="58"/>
      <c r="D28" s="58"/>
      <c r="E28" s="56"/>
      <c r="F28" s="56"/>
      <c r="G28" s="58"/>
      <c r="H28" s="58"/>
      <c r="I28" s="58"/>
      <c r="J28" s="56"/>
      <c r="K28" s="56"/>
      <c r="L28" s="58"/>
      <c r="M28" s="58"/>
      <c r="N28" s="58"/>
      <c r="O28" s="57"/>
      <c r="P28" s="58"/>
      <c r="Q28" s="58"/>
      <c r="R28" s="56"/>
      <c r="S28" s="56"/>
      <c r="T28" s="58"/>
      <c r="U28" s="58"/>
      <c r="V28" s="58"/>
      <c r="W28" s="56"/>
      <c r="X28" s="56"/>
      <c r="Y28" s="58"/>
      <c r="Z28" s="58"/>
      <c r="AA28" s="58"/>
      <c r="AB28" s="57"/>
      <c r="AC28" s="58"/>
      <c r="AD28" s="58"/>
      <c r="AE28" s="58"/>
      <c r="AF28" s="105"/>
      <c r="AG28" s="58"/>
      <c r="AH28" s="58"/>
      <c r="AI28" s="58"/>
      <c r="AJ28" s="58"/>
      <c r="AK28" s="58"/>
      <c r="AL28" s="58"/>
      <c r="AM28" s="58"/>
      <c r="AN28" s="63"/>
      <c r="AO28" s="57"/>
      <c r="AP28" s="58"/>
      <c r="AQ28" s="58"/>
      <c r="AR28" s="58"/>
      <c r="AS28" s="105"/>
      <c r="AT28" s="58"/>
      <c r="AU28" s="58"/>
      <c r="AV28" s="58"/>
      <c r="AW28" s="58"/>
      <c r="AX28" s="58"/>
      <c r="AY28" s="58"/>
      <c r="AZ28" s="58"/>
      <c r="BA28" s="63"/>
    </row>
    <row r="29" spans="2:53" ht="14.25" customHeight="1">
      <c r="B29" s="57"/>
      <c r="C29" s="58"/>
      <c r="D29" s="58"/>
      <c r="E29" s="56"/>
      <c r="F29" s="56"/>
      <c r="G29" s="58"/>
      <c r="H29" s="58"/>
      <c r="I29" s="58"/>
      <c r="J29" s="56"/>
      <c r="K29" s="56"/>
      <c r="L29" s="58"/>
      <c r="M29" s="58"/>
      <c r="N29" s="58"/>
      <c r="O29" s="57"/>
      <c r="P29" s="58"/>
      <c r="Q29" s="58"/>
      <c r="R29" s="56"/>
      <c r="S29" s="56"/>
      <c r="T29" s="58"/>
      <c r="U29" s="58"/>
      <c r="V29" s="58"/>
      <c r="W29" s="56"/>
      <c r="X29" s="56"/>
      <c r="Y29" s="58"/>
      <c r="Z29" s="58"/>
      <c r="AA29" s="58"/>
      <c r="AB29" s="238" t="str">
        <f>AL8</f>
        <v>海神</v>
      </c>
      <c r="AC29" s="236"/>
      <c r="AD29" s="236"/>
      <c r="AE29" s="236">
        <f>SUM(AG29:AG30)</f>
        <v>47</v>
      </c>
      <c r="AF29" s="236"/>
      <c r="AG29" s="58">
        <v>24</v>
      </c>
      <c r="AH29" s="58" t="s">
        <v>86</v>
      </c>
      <c r="AI29" s="58">
        <v>19</v>
      </c>
      <c r="AJ29" s="236">
        <f>SUM(AI29:AI30)</f>
        <v>38</v>
      </c>
      <c r="AK29" s="236"/>
      <c r="AL29" s="236" t="str">
        <f>AL14</f>
        <v>海神南</v>
      </c>
      <c r="AM29" s="236"/>
      <c r="AN29" s="237"/>
      <c r="AO29" s="238" t="str">
        <f>AY8</f>
        <v>船橋葛飾</v>
      </c>
      <c r="AP29" s="236"/>
      <c r="AQ29" s="236"/>
      <c r="AR29" s="236">
        <f>SUM(AT29:AT30)</f>
        <v>49</v>
      </c>
      <c r="AS29" s="236"/>
      <c r="AT29" s="58">
        <v>23</v>
      </c>
      <c r="AU29" s="58" t="s">
        <v>86</v>
      </c>
      <c r="AV29" s="58">
        <v>9</v>
      </c>
      <c r="AW29" s="236">
        <f>SUM(AV29:AV30)</f>
        <v>29</v>
      </c>
      <c r="AX29" s="236"/>
      <c r="AY29" s="236" t="str">
        <f>AY14</f>
        <v>船橋</v>
      </c>
      <c r="AZ29" s="236"/>
      <c r="BA29" s="237"/>
    </row>
    <row r="30" spans="2:53" ht="14.25" customHeight="1">
      <c r="B30" s="238"/>
      <c r="C30" s="236"/>
      <c r="D30" s="236"/>
      <c r="E30" s="236"/>
      <c r="F30" s="236"/>
      <c r="G30" s="58"/>
      <c r="H30" s="58"/>
      <c r="I30" s="58"/>
      <c r="J30" s="236"/>
      <c r="K30" s="236"/>
      <c r="L30" s="236"/>
      <c r="M30" s="236"/>
      <c r="N30" s="236"/>
      <c r="O30" s="238"/>
      <c r="P30" s="236"/>
      <c r="Q30" s="236"/>
      <c r="R30" s="236"/>
      <c r="S30" s="236"/>
      <c r="T30" s="58"/>
      <c r="U30" s="58"/>
      <c r="V30" s="58"/>
      <c r="W30" s="236"/>
      <c r="X30" s="236"/>
      <c r="Y30" s="236"/>
      <c r="Z30" s="236"/>
      <c r="AA30" s="236"/>
      <c r="AB30" s="238"/>
      <c r="AC30" s="236"/>
      <c r="AD30" s="236"/>
      <c r="AE30" s="236"/>
      <c r="AF30" s="236"/>
      <c r="AG30" s="58">
        <v>23</v>
      </c>
      <c r="AH30" s="58" t="s">
        <v>86</v>
      </c>
      <c r="AI30" s="58">
        <v>19</v>
      </c>
      <c r="AJ30" s="236"/>
      <c r="AK30" s="236"/>
      <c r="AL30" s="236"/>
      <c r="AM30" s="236"/>
      <c r="AN30" s="237"/>
      <c r="AO30" s="238"/>
      <c r="AP30" s="236"/>
      <c r="AQ30" s="236"/>
      <c r="AR30" s="236"/>
      <c r="AS30" s="236"/>
      <c r="AT30" s="58">
        <v>26</v>
      </c>
      <c r="AU30" s="58" t="s">
        <v>86</v>
      </c>
      <c r="AV30" s="58">
        <v>20</v>
      </c>
      <c r="AW30" s="236"/>
      <c r="AX30" s="236"/>
      <c r="AY30" s="236"/>
      <c r="AZ30" s="236"/>
      <c r="BA30" s="237"/>
    </row>
    <row r="31" spans="2:53" ht="14.25" customHeight="1">
      <c r="B31" s="238"/>
      <c r="C31" s="236"/>
      <c r="D31" s="236"/>
      <c r="E31" s="236"/>
      <c r="F31" s="236"/>
      <c r="G31" s="58"/>
      <c r="H31" s="58"/>
      <c r="I31" s="58"/>
      <c r="J31" s="236"/>
      <c r="K31" s="236"/>
      <c r="L31" s="236"/>
      <c r="M31" s="236"/>
      <c r="N31" s="236"/>
      <c r="O31" s="238"/>
      <c r="P31" s="236"/>
      <c r="Q31" s="236"/>
      <c r="R31" s="236"/>
      <c r="S31" s="236"/>
      <c r="T31" s="58"/>
      <c r="U31" s="58"/>
      <c r="V31" s="58"/>
      <c r="W31" s="236"/>
      <c r="X31" s="236"/>
      <c r="Y31" s="236"/>
      <c r="Z31" s="236"/>
      <c r="AA31" s="236"/>
      <c r="AB31" s="57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63"/>
      <c r="AO31" s="57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63"/>
    </row>
    <row r="32" spans="2:53" ht="14.25" customHeight="1">
      <c r="B32" s="57"/>
      <c r="C32" s="58"/>
      <c r="D32" s="58"/>
      <c r="E32" s="56"/>
      <c r="F32" s="56"/>
      <c r="G32" s="58"/>
      <c r="H32" s="58"/>
      <c r="I32" s="58"/>
      <c r="J32" s="56"/>
      <c r="K32" s="56"/>
      <c r="L32" s="58"/>
      <c r="M32" s="58"/>
      <c r="N32" s="58"/>
      <c r="O32" s="57"/>
      <c r="P32" s="58"/>
      <c r="Q32" s="58"/>
      <c r="R32" s="56"/>
      <c r="S32" s="56"/>
      <c r="T32" s="58"/>
      <c r="U32" s="58"/>
      <c r="V32" s="58"/>
      <c r="W32" s="56"/>
      <c r="X32" s="56"/>
      <c r="Y32" s="58"/>
      <c r="Z32" s="58"/>
      <c r="AA32" s="58"/>
      <c r="AB32" s="238" t="str">
        <f>AL11</f>
        <v>夏見台</v>
      </c>
      <c r="AC32" s="236"/>
      <c r="AD32" s="236"/>
      <c r="AE32" s="236">
        <f>SUM(AG32:AG34)</f>
        <v>36</v>
      </c>
      <c r="AF32" s="236"/>
      <c r="AG32" s="58">
        <v>14</v>
      </c>
      <c r="AH32" s="58" t="s">
        <v>86</v>
      </c>
      <c r="AI32" s="58">
        <v>19</v>
      </c>
      <c r="AJ32" s="236">
        <f>SUM(AI32:AI34)</f>
        <v>33</v>
      </c>
      <c r="AK32" s="236"/>
      <c r="AL32" s="236" t="str">
        <f>AL14</f>
        <v>海神南</v>
      </c>
      <c r="AM32" s="236"/>
      <c r="AN32" s="237"/>
      <c r="AO32" s="238" t="str">
        <f>AY11</f>
        <v>薬円台</v>
      </c>
      <c r="AP32" s="236"/>
      <c r="AQ32" s="236"/>
      <c r="AR32" s="236">
        <f>SUM(AT32:AT34)</f>
        <v>34</v>
      </c>
      <c r="AS32" s="236"/>
      <c r="AT32" s="58">
        <v>13</v>
      </c>
      <c r="AU32" s="58" t="s">
        <v>86</v>
      </c>
      <c r="AV32" s="58">
        <v>13</v>
      </c>
      <c r="AW32" s="236">
        <f>SUM(AV32:AV34)</f>
        <v>29</v>
      </c>
      <c r="AX32" s="236"/>
      <c r="AY32" s="236" t="str">
        <f>AY14</f>
        <v>船橋</v>
      </c>
      <c r="AZ32" s="236"/>
      <c r="BA32" s="237"/>
    </row>
    <row r="33" spans="2:53" ht="14.25" customHeight="1">
      <c r="B33" s="238"/>
      <c r="C33" s="236"/>
      <c r="D33" s="236"/>
      <c r="E33" s="236"/>
      <c r="F33" s="236"/>
      <c r="G33" s="58"/>
      <c r="H33" s="58"/>
      <c r="I33" s="58"/>
      <c r="J33" s="236"/>
      <c r="K33" s="236"/>
      <c r="L33" s="236"/>
      <c r="M33" s="236"/>
      <c r="N33" s="236"/>
      <c r="O33" s="238"/>
      <c r="P33" s="236"/>
      <c r="Q33" s="236"/>
      <c r="R33" s="236"/>
      <c r="S33" s="236"/>
      <c r="T33" s="58"/>
      <c r="U33" s="58"/>
      <c r="V33" s="58"/>
      <c r="W33" s="236"/>
      <c r="X33" s="236"/>
      <c r="Y33" s="236"/>
      <c r="Z33" s="236"/>
      <c r="AA33" s="236"/>
      <c r="AB33" s="238"/>
      <c r="AC33" s="236"/>
      <c r="AD33" s="236"/>
      <c r="AE33" s="236"/>
      <c r="AF33" s="236"/>
      <c r="AG33" s="58">
        <v>22</v>
      </c>
      <c r="AH33" s="58" t="s">
        <v>86</v>
      </c>
      <c r="AI33" s="58">
        <v>14</v>
      </c>
      <c r="AJ33" s="236"/>
      <c r="AK33" s="236"/>
      <c r="AL33" s="236"/>
      <c r="AM33" s="236"/>
      <c r="AN33" s="237"/>
      <c r="AO33" s="238"/>
      <c r="AP33" s="236"/>
      <c r="AQ33" s="236"/>
      <c r="AR33" s="236"/>
      <c r="AS33" s="236"/>
      <c r="AT33" s="58">
        <v>21</v>
      </c>
      <c r="AU33" s="58" t="s">
        <v>86</v>
      </c>
      <c r="AV33" s="58">
        <v>16</v>
      </c>
      <c r="AW33" s="236"/>
      <c r="AX33" s="236"/>
      <c r="AY33" s="236"/>
      <c r="AZ33" s="236"/>
      <c r="BA33" s="237"/>
    </row>
    <row r="34" spans="2:53" ht="14.25" customHeight="1">
      <c r="B34" s="238"/>
      <c r="C34" s="236"/>
      <c r="D34" s="236"/>
      <c r="E34" s="236"/>
      <c r="F34" s="236"/>
      <c r="G34" s="58"/>
      <c r="H34" s="58"/>
      <c r="I34" s="58"/>
      <c r="J34" s="236"/>
      <c r="K34" s="236"/>
      <c r="L34" s="236"/>
      <c r="M34" s="236"/>
      <c r="N34" s="236"/>
      <c r="O34" s="238"/>
      <c r="P34" s="236"/>
      <c r="Q34" s="236"/>
      <c r="R34" s="236"/>
      <c r="S34" s="236"/>
      <c r="T34" s="58"/>
      <c r="U34" s="58"/>
      <c r="V34" s="58"/>
      <c r="W34" s="236"/>
      <c r="X34" s="236"/>
      <c r="Y34" s="236"/>
      <c r="Z34" s="236"/>
      <c r="AA34" s="236"/>
      <c r="AB34" s="139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83"/>
      <c r="AO34" s="139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83"/>
    </row>
    <row r="35" spans="2:53" ht="14.25" customHeight="1" thickBot="1">
      <c r="B35" s="57"/>
      <c r="C35" s="58"/>
      <c r="D35" s="58"/>
      <c r="E35" s="56"/>
      <c r="F35" s="56"/>
      <c r="G35" s="58"/>
      <c r="H35" s="58"/>
      <c r="I35" s="58"/>
      <c r="J35" s="56"/>
      <c r="K35" s="56"/>
      <c r="L35" s="58"/>
      <c r="M35" s="58"/>
      <c r="N35" s="58"/>
      <c r="O35" s="57"/>
      <c r="P35" s="58"/>
      <c r="Q35" s="58"/>
      <c r="R35" s="56"/>
      <c r="S35" s="56"/>
      <c r="T35" s="58"/>
      <c r="U35" s="58"/>
      <c r="V35" s="58"/>
      <c r="W35" s="56"/>
      <c r="X35" s="56"/>
      <c r="Y35" s="58"/>
      <c r="Z35" s="58"/>
      <c r="AA35" s="58"/>
      <c r="AB35" s="57"/>
      <c r="AC35" s="58"/>
      <c r="AD35" s="58"/>
      <c r="AE35" s="56"/>
      <c r="AF35" s="56"/>
      <c r="AG35" s="58"/>
      <c r="AH35" s="58"/>
      <c r="AI35" s="58"/>
      <c r="AJ35" s="56"/>
      <c r="AK35" s="56"/>
      <c r="AL35" s="58"/>
      <c r="AM35" s="58"/>
      <c r="AN35" s="58"/>
      <c r="AO35" s="59"/>
      <c r="AP35" s="60"/>
      <c r="AQ35" s="60"/>
      <c r="AR35" s="77"/>
      <c r="AS35" s="77"/>
      <c r="AT35" s="60"/>
      <c r="AU35" s="60"/>
      <c r="AV35" s="60"/>
      <c r="AW35" s="77"/>
      <c r="AX35" s="77"/>
      <c r="AY35" s="60"/>
      <c r="AZ35" s="60"/>
      <c r="BA35" s="61"/>
    </row>
    <row r="36" spans="2:53" ht="14.25" customHeight="1" thickBot="1">
      <c r="B36" s="241" t="s">
        <v>121</v>
      </c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3"/>
      <c r="O36" s="241" t="s">
        <v>122</v>
      </c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1" t="s">
        <v>123</v>
      </c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3"/>
      <c r="AO36" s="241" t="s">
        <v>124</v>
      </c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3"/>
    </row>
    <row r="37" spans="2:53" s="54" customFormat="1" ht="14.25" customHeight="1"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1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1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3"/>
      <c r="AO37" s="51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3"/>
    </row>
    <row r="38" spans="2:53" ht="14.25" customHeight="1">
      <c r="B38" s="244" t="s">
        <v>254</v>
      </c>
      <c r="C38" s="239"/>
      <c r="D38" s="239"/>
      <c r="E38" s="236">
        <f>SUM(G38:G39)</f>
        <v>44</v>
      </c>
      <c r="F38" s="236"/>
      <c r="G38" s="58">
        <v>21</v>
      </c>
      <c r="H38" s="58" t="s">
        <v>89</v>
      </c>
      <c r="I38" s="58">
        <v>15</v>
      </c>
      <c r="J38" s="236">
        <f>SUM(I38:I39)</f>
        <v>25</v>
      </c>
      <c r="K38" s="236"/>
      <c r="L38" s="239" t="s">
        <v>255</v>
      </c>
      <c r="M38" s="239"/>
      <c r="N38" s="240"/>
      <c r="O38" s="244" t="s">
        <v>214</v>
      </c>
      <c r="P38" s="245"/>
      <c r="Q38" s="245"/>
      <c r="R38" s="236">
        <f>SUM(T38:T39)</f>
        <v>36</v>
      </c>
      <c r="S38" s="236"/>
      <c r="T38" s="58">
        <v>17</v>
      </c>
      <c r="U38" s="58" t="s">
        <v>89</v>
      </c>
      <c r="V38" s="58">
        <v>13</v>
      </c>
      <c r="W38" s="236">
        <f>SUM(V38:V39)</f>
        <v>34</v>
      </c>
      <c r="X38" s="236"/>
      <c r="Y38" s="239" t="s">
        <v>215</v>
      </c>
      <c r="Z38" s="239"/>
      <c r="AA38" s="240"/>
      <c r="AB38" s="244" t="s">
        <v>231</v>
      </c>
      <c r="AC38" s="245"/>
      <c r="AD38" s="245"/>
      <c r="AE38" s="236">
        <f>SUM(AG38:AG39)</f>
        <v>44</v>
      </c>
      <c r="AF38" s="236"/>
      <c r="AG38" s="58">
        <v>24</v>
      </c>
      <c r="AH38" s="58" t="s">
        <v>89</v>
      </c>
      <c r="AI38" s="58">
        <v>20</v>
      </c>
      <c r="AJ38" s="236">
        <f>SUM(AI38:AI39)</f>
        <v>33</v>
      </c>
      <c r="AK38" s="236"/>
      <c r="AL38" s="239" t="s">
        <v>232</v>
      </c>
      <c r="AM38" s="239"/>
      <c r="AN38" s="240"/>
      <c r="AO38" s="244" t="s">
        <v>217</v>
      </c>
      <c r="AP38" s="245"/>
      <c r="AQ38" s="245"/>
      <c r="AR38" s="236">
        <f>SUM(AT38:AT39)</f>
        <v>47</v>
      </c>
      <c r="AS38" s="236"/>
      <c r="AT38" s="58">
        <v>24</v>
      </c>
      <c r="AU38" s="58" t="s">
        <v>89</v>
      </c>
      <c r="AV38" s="58">
        <v>20</v>
      </c>
      <c r="AW38" s="236">
        <f>SUM(AV38:AV39)</f>
        <v>34</v>
      </c>
      <c r="AX38" s="236"/>
      <c r="AY38" s="239" t="s">
        <v>218</v>
      </c>
      <c r="AZ38" s="239"/>
      <c r="BA38" s="240"/>
    </row>
    <row r="39" spans="2:53" ht="14.25" customHeight="1">
      <c r="B39" s="244"/>
      <c r="C39" s="239"/>
      <c r="D39" s="239"/>
      <c r="E39" s="236"/>
      <c r="F39" s="236"/>
      <c r="G39" s="58">
        <v>23</v>
      </c>
      <c r="H39" s="58" t="s">
        <v>89</v>
      </c>
      <c r="I39" s="58">
        <v>10</v>
      </c>
      <c r="J39" s="236"/>
      <c r="K39" s="236"/>
      <c r="L39" s="239"/>
      <c r="M39" s="239"/>
      <c r="N39" s="240"/>
      <c r="O39" s="244"/>
      <c r="P39" s="245"/>
      <c r="Q39" s="245"/>
      <c r="R39" s="236"/>
      <c r="S39" s="236"/>
      <c r="T39" s="58">
        <v>19</v>
      </c>
      <c r="U39" s="58" t="s">
        <v>89</v>
      </c>
      <c r="V39" s="58">
        <v>21</v>
      </c>
      <c r="W39" s="236"/>
      <c r="X39" s="236"/>
      <c r="Y39" s="239"/>
      <c r="Z39" s="239"/>
      <c r="AA39" s="240"/>
      <c r="AB39" s="244"/>
      <c r="AC39" s="245"/>
      <c r="AD39" s="245"/>
      <c r="AE39" s="236"/>
      <c r="AF39" s="236"/>
      <c r="AG39" s="58">
        <v>20</v>
      </c>
      <c r="AH39" s="58" t="s">
        <v>89</v>
      </c>
      <c r="AI39" s="58">
        <v>13</v>
      </c>
      <c r="AJ39" s="236"/>
      <c r="AK39" s="236"/>
      <c r="AL39" s="239"/>
      <c r="AM39" s="239"/>
      <c r="AN39" s="240"/>
      <c r="AO39" s="244"/>
      <c r="AP39" s="245"/>
      <c r="AQ39" s="245"/>
      <c r="AR39" s="236"/>
      <c r="AS39" s="236"/>
      <c r="AT39" s="58">
        <v>23</v>
      </c>
      <c r="AU39" s="58" t="s">
        <v>89</v>
      </c>
      <c r="AV39" s="58">
        <v>14</v>
      </c>
      <c r="AW39" s="236"/>
      <c r="AX39" s="236"/>
      <c r="AY39" s="239"/>
      <c r="AZ39" s="239"/>
      <c r="BA39" s="240"/>
    </row>
    <row r="40" spans="2:53" ht="14.25" customHeight="1">
      <c r="B40" s="57"/>
      <c r="C40" s="58"/>
      <c r="D40" s="58"/>
      <c r="E40" s="56"/>
      <c r="F40" s="56"/>
      <c r="G40" s="58"/>
      <c r="H40" s="58"/>
      <c r="I40" s="58"/>
      <c r="J40" s="56"/>
      <c r="K40" s="56"/>
      <c r="L40" s="58"/>
      <c r="M40" s="58"/>
      <c r="N40" s="58"/>
      <c r="O40" s="57"/>
      <c r="P40" s="58"/>
      <c r="Q40" s="58"/>
      <c r="R40" s="56"/>
      <c r="S40" s="56"/>
      <c r="T40" s="58"/>
      <c r="U40" s="58"/>
      <c r="V40" s="58"/>
      <c r="W40" s="56"/>
      <c r="X40" s="56"/>
      <c r="Y40" s="58"/>
      <c r="Z40" s="58"/>
      <c r="AA40" s="63"/>
      <c r="AB40" s="57"/>
      <c r="AC40" s="58"/>
      <c r="AD40" s="58"/>
      <c r="AE40" s="56"/>
      <c r="AF40" s="56"/>
      <c r="AG40" s="58"/>
      <c r="AH40" s="58"/>
      <c r="AI40" s="58"/>
      <c r="AJ40" s="56"/>
      <c r="AK40" s="56"/>
      <c r="AL40" s="58"/>
      <c r="AM40" s="58"/>
      <c r="AN40" s="63"/>
      <c r="AO40" s="57"/>
      <c r="AP40" s="58"/>
      <c r="AQ40" s="58"/>
      <c r="AR40" s="56"/>
      <c r="AS40" s="56"/>
      <c r="AT40" s="58"/>
      <c r="AU40" s="58"/>
      <c r="AV40" s="58"/>
      <c r="AW40" s="56"/>
      <c r="AX40" s="56"/>
      <c r="AY40" s="58"/>
      <c r="AZ40" s="58"/>
      <c r="BA40" s="63"/>
    </row>
    <row r="41" spans="2:53" ht="14.25" customHeight="1">
      <c r="B41" s="238" t="str">
        <f>B38</f>
        <v>金杉</v>
      </c>
      <c r="C41" s="236"/>
      <c r="D41" s="236"/>
      <c r="E41" s="236">
        <f>SUM(G41:G42)</f>
        <v>55</v>
      </c>
      <c r="F41" s="236"/>
      <c r="G41" s="58">
        <v>27</v>
      </c>
      <c r="H41" s="58" t="s">
        <v>86</v>
      </c>
      <c r="I41" s="58">
        <v>6</v>
      </c>
      <c r="J41" s="236">
        <f>SUM(I41:I42)</f>
        <v>22</v>
      </c>
      <c r="K41" s="236"/>
      <c r="L41" s="239" t="s">
        <v>256</v>
      </c>
      <c r="M41" s="239"/>
      <c r="N41" s="240"/>
      <c r="O41" s="238" t="str">
        <f>O38</f>
        <v>八栄</v>
      </c>
      <c r="P41" s="236"/>
      <c r="Q41" s="236"/>
      <c r="R41" s="236">
        <f>SUM(T41:T42)</f>
        <v>49</v>
      </c>
      <c r="S41" s="236"/>
      <c r="T41" s="58">
        <v>23</v>
      </c>
      <c r="U41" s="58" t="s">
        <v>86</v>
      </c>
      <c r="V41" s="58">
        <v>11</v>
      </c>
      <c r="W41" s="236">
        <f>SUM(V41:V42)</f>
        <v>23</v>
      </c>
      <c r="X41" s="236"/>
      <c r="Y41" s="239" t="s">
        <v>216</v>
      </c>
      <c r="Z41" s="239"/>
      <c r="AA41" s="240"/>
      <c r="AB41" s="238" t="str">
        <f>AB38</f>
        <v>前原中野木</v>
      </c>
      <c r="AC41" s="236"/>
      <c r="AD41" s="236"/>
      <c r="AE41" s="236">
        <f>SUM(AG41:AG42)</f>
        <v>53</v>
      </c>
      <c r="AF41" s="236"/>
      <c r="AG41" s="58">
        <v>22</v>
      </c>
      <c r="AH41" s="58" t="s">
        <v>86</v>
      </c>
      <c r="AI41" s="58">
        <v>10</v>
      </c>
      <c r="AJ41" s="236">
        <f>SUM(AI41:AI42)</f>
        <v>33</v>
      </c>
      <c r="AK41" s="236"/>
      <c r="AL41" s="239" t="s">
        <v>222</v>
      </c>
      <c r="AM41" s="239"/>
      <c r="AN41" s="240"/>
      <c r="AO41" s="238" t="str">
        <f>AO38</f>
        <v>習台二</v>
      </c>
      <c r="AP41" s="236"/>
      <c r="AQ41" s="236"/>
      <c r="AR41" s="236">
        <f>SUM(AT41:AT42)</f>
        <v>71</v>
      </c>
      <c r="AS41" s="236"/>
      <c r="AT41" s="58">
        <v>33</v>
      </c>
      <c r="AU41" s="58" t="s">
        <v>86</v>
      </c>
      <c r="AV41" s="58">
        <v>29</v>
      </c>
      <c r="AW41" s="236">
        <f>SUM(AV41:AV42)</f>
        <v>40</v>
      </c>
      <c r="AX41" s="236"/>
      <c r="AY41" s="239" t="s">
        <v>219</v>
      </c>
      <c r="AZ41" s="239"/>
      <c r="BA41" s="240"/>
    </row>
    <row r="42" spans="2:53" ht="14.25" customHeight="1">
      <c r="B42" s="238"/>
      <c r="C42" s="236"/>
      <c r="D42" s="236"/>
      <c r="E42" s="236"/>
      <c r="F42" s="236"/>
      <c r="G42" s="58">
        <v>28</v>
      </c>
      <c r="H42" s="58" t="s">
        <v>86</v>
      </c>
      <c r="I42" s="58">
        <v>16</v>
      </c>
      <c r="J42" s="236"/>
      <c r="K42" s="236"/>
      <c r="L42" s="239"/>
      <c r="M42" s="239"/>
      <c r="N42" s="240"/>
      <c r="O42" s="238"/>
      <c r="P42" s="236"/>
      <c r="Q42" s="236"/>
      <c r="R42" s="236"/>
      <c r="S42" s="236"/>
      <c r="T42" s="58">
        <v>26</v>
      </c>
      <c r="U42" s="58" t="s">
        <v>86</v>
      </c>
      <c r="V42" s="58">
        <v>12</v>
      </c>
      <c r="W42" s="236"/>
      <c r="X42" s="236"/>
      <c r="Y42" s="239"/>
      <c r="Z42" s="239"/>
      <c r="AA42" s="240"/>
      <c r="AB42" s="238"/>
      <c r="AC42" s="236"/>
      <c r="AD42" s="236"/>
      <c r="AE42" s="236"/>
      <c r="AF42" s="236"/>
      <c r="AG42" s="58">
        <v>31</v>
      </c>
      <c r="AH42" s="58" t="s">
        <v>86</v>
      </c>
      <c r="AI42" s="58">
        <v>23</v>
      </c>
      <c r="AJ42" s="236"/>
      <c r="AK42" s="236"/>
      <c r="AL42" s="239"/>
      <c r="AM42" s="239"/>
      <c r="AN42" s="240"/>
      <c r="AO42" s="238"/>
      <c r="AP42" s="236"/>
      <c r="AQ42" s="236"/>
      <c r="AR42" s="236"/>
      <c r="AS42" s="236"/>
      <c r="AT42" s="58">
        <v>38</v>
      </c>
      <c r="AU42" s="58" t="s">
        <v>86</v>
      </c>
      <c r="AV42" s="58">
        <v>11</v>
      </c>
      <c r="AW42" s="236"/>
      <c r="AX42" s="236"/>
      <c r="AY42" s="239"/>
      <c r="AZ42" s="239"/>
      <c r="BA42" s="240"/>
    </row>
    <row r="43" spans="2:53" ht="14.25" customHeight="1">
      <c r="B43" s="57"/>
      <c r="C43" s="58"/>
      <c r="D43" s="58"/>
      <c r="E43" s="56"/>
      <c r="F43" s="56"/>
      <c r="G43" s="58"/>
      <c r="H43" s="58"/>
      <c r="I43" s="58"/>
      <c r="J43" s="56"/>
      <c r="K43" s="56"/>
      <c r="L43" s="58"/>
      <c r="M43" s="58"/>
      <c r="N43" s="58"/>
      <c r="O43" s="57"/>
      <c r="P43" s="58"/>
      <c r="Q43" s="58"/>
      <c r="R43" s="56"/>
      <c r="S43" s="56"/>
      <c r="T43" s="58"/>
      <c r="U43" s="58"/>
      <c r="V43" s="58"/>
      <c r="W43" s="56"/>
      <c r="X43" s="56"/>
      <c r="Y43" s="58"/>
      <c r="Z43" s="58"/>
      <c r="AA43" s="63"/>
      <c r="AB43" s="57"/>
      <c r="AC43" s="58"/>
      <c r="AD43" s="58"/>
      <c r="AE43" s="56"/>
      <c r="AF43" s="56"/>
      <c r="AG43" s="58"/>
      <c r="AH43" s="58"/>
      <c r="AI43" s="58"/>
      <c r="AJ43" s="56"/>
      <c r="AK43" s="56"/>
      <c r="AL43" s="58"/>
      <c r="AM43" s="58"/>
      <c r="AN43" s="63"/>
      <c r="AO43" s="57"/>
      <c r="AP43" s="58"/>
      <c r="AQ43" s="58"/>
      <c r="AR43" s="56"/>
      <c r="AS43" s="56"/>
      <c r="AT43" s="58"/>
      <c r="AU43" s="58"/>
      <c r="AV43" s="58"/>
      <c r="AW43" s="56"/>
      <c r="AX43" s="56"/>
      <c r="AY43" s="58"/>
      <c r="AZ43" s="58"/>
      <c r="BA43" s="63"/>
    </row>
    <row r="44" spans="2:53" ht="14.25" customHeight="1">
      <c r="B44" s="238" t="str">
        <f>B38</f>
        <v>金杉</v>
      </c>
      <c r="C44" s="236"/>
      <c r="D44" s="236"/>
      <c r="E44" s="236">
        <f>SUM(G44:G45)</f>
        <v>51</v>
      </c>
      <c r="F44" s="236"/>
      <c r="G44" s="58">
        <v>24</v>
      </c>
      <c r="H44" s="58" t="s">
        <v>86</v>
      </c>
      <c r="I44" s="58">
        <v>10</v>
      </c>
      <c r="J44" s="236">
        <f>SUM(I44:I45)</f>
        <v>18</v>
      </c>
      <c r="K44" s="236"/>
      <c r="L44" s="239" t="s">
        <v>257</v>
      </c>
      <c r="M44" s="239"/>
      <c r="N44" s="240"/>
      <c r="O44" s="238" t="str">
        <f>O38</f>
        <v>八栄</v>
      </c>
      <c r="P44" s="236"/>
      <c r="Q44" s="236"/>
      <c r="R44" s="236">
        <f>SUM(T44:T45)</f>
        <v>55</v>
      </c>
      <c r="S44" s="236"/>
      <c r="T44" s="58">
        <v>31</v>
      </c>
      <c r="U44" s="58" t="s">
        <v>86</v>
      </c>
      <c r="V44" s="58">
        <v>8</v>
      </c>
      <c r="W44" s="236">
        <f>SUM(V44:V45)</f>
        <v>16</v>
      </c>
      <c r="X44" s="236"/>
      <c r="Y44" s="239" t="s">
        <v>213</v>
      </c>
      <c r="Z44" s="239"/>
      <c r="AA44" s="240"/>
      <c r="AB44" s="238" t="str">
        <f>AB38</f>
        <v>前原中野木</v>
      </c>
      <c r="AC44" s="236"/>
      <c r="AD44" s="236"/>
      <c r="AE44" s="236">
        <f>SUM(AG44:AG45)</f>
        <v>51</v>
      </c>
      <c r="AF44" s="236"/>
      <c r="AG44" s="58">
        <v>28</v>
      </c>
      <c r="AH44" s="58" t="s">
        <v>86</v>
      </c>
      <c r="AI44" s="58">
        <v>7</v>
      </c>
      <c r="AJ44" s="236">
        <f>SUM(AI44:AI45)</f>
        <v>22</v>
      </c>
      <c r="AK44" s="236"/>
      <c r="AL44" s="239" t="s">
        <v>233</v>
      </c>
      <c r="AM44" s="239"/>
      <c r="AN44" s="240"/>
      <c r="AO44" s="238" t="str">
        <f>AO38</f>
        <v>習台二</v>
      </c>
      <c r="AP44" s="236"/>
      <c r="AQ44" s="236"/>
      <c r="AR44" s="236">
        <f>SUM(AT44:AT45)</f>
        <v>57</v>
      </c>
      <c r="AS44" s="236"/>
      <c r="AT44" s="58">
        <v>29</v>
      </c>
      <c r="AU44" s="58" t="s">
        <v>86</v>
      </c>
      <c r="AV44" s="58">
        <v>24</v>
      </c>
      <c r="AW44" s="236">
        <f>SUM(AV44:AV45)</f>
        <v>43</v>
      </c>
      <c r="AX44" s="236"/>
      <c r="AY44" s="239" t="s">
        <v>220</v>
      </c>
      <c r="AZ44" s="239"/>
      <c r="BA44" s="240"/>
    </row>
    <row r="45" spans="2:53" ht="14.25" customHeight="1">
      <c r="B45" s="238"/>
      <c r="C45" s="236"/>
      <c r="D45" s="236"/>
      <c r="E45" s="236"/>
      <c r="F45" s="236"/>
      <c r="G45" s="58">
        <v>27</v>
      </c>
      <c r="H45" s="58" t="s">
        <v>86</v>
      </c>
      <c r="I45" s="58">
        <v>8</v>
      </c>
      <c r="J45" s="236"/>
      <c r="K45" s="236"/>
      <c r="L45" s="239"/>
      <c r="M45" s="239"/>
      <c r="N45" s="240"/>
      <c r="O45" s="238"/>
      <c r="P45" s="236"/>
      <c r="Q45" s="236"/>
      <c r="R45" s="236"/>
      <c r="S45" s="236"/>
      <c r="T45" s="58">
        <v>24</v>
      </c>
      <c r="U45" s="58" t="s">
        <v>86</v>
      </c>
      <c r="V45" s="58">
        <v>8</v>
      </c>
      <c r="W45" s="236"/>
      <c r="X45" s="236"/>
      <c r="Y45" s="239"/>
      <c r="Z45" s="239"/>
      <c r="AA45" s="240"/>
      <c r="AB45" s="238"/>
      <c r="AC45" s="236"/>
      <c r="AD45" s="236"/>
      <c r="AE45" s="236"/>
      <c r="AF45" s="236"/>
      <c r="AG45" s="58">
        <v>23</v>
      </c>
      <c r="AH45" s="58" t="s">
        <v>86</v>
      </c>
      <c r="AI45" s="58">
        <v>15</v>
      </c>
      <c r="AJ45" s="236"/>
      <c r="AK45" s="236"/>
      <c r="AL45" s="239"/>
      <c r="AM45" s="239"/>
      <c r="AN45" s="240"/>
      <c r="AO45" s="238"/>
      <c r="AP45" s="236"/>
      <c r="AQ45" s="236"/>
      <c r="AR45" s="236"/>
      <c r="AS45" s="236"/>
      <c r="AT45" s="58">
        <v>28</v>
      </c>
      <c r="AU45" s="58" t="s">
        <v>86</v>
      </c>
      <c r="AV45" s="58">
        <v>19</v>
      </c>
      <c r="AW45" s="236"/>
      <c r="AX45" s="236"/>
      <c r="AY45" s="239"/>
      <c r="AZ45" s="239"/>
      <c r="BA45" s="240"/>
    </row>
    <row r="46" spans="2:53" ht="14.25" customHeight="1">
      <c r="B46" s="57"/>
      <c r="C46" s="58"/>
      <c r="D46" s="58"/>
      <c r="E46" s="56"/>
      <c r="F46" s="56"/>
      <c r="G46" s="58"/>
      <c r="H46" s="58"/>
      <c r="I46" s="58"/>
      <c r="J46" s="56"/>
      <c r="K46" s="56"/>
      <c r="L46" s="58"/>
      <c r="M46" s="58"/>
      <c r="N46" s="58"/>
      <c r="O46" s="57"/>
      <c r="P46" s="58"/>
      <c r="Q46" s="58"/>
      <c r="R46" s="56"/>
      <c r="S46" s="56"/>
      <c r="T46" s="58"/>
      <c r="U46" s="58"/>
      <c r="V46" s="58"/>
      <c r="W46" s="56"/>
      <c r="X46" s="56"/>
      <c r="Y46" s="58"/>
      <c r="Z46" s="58"/>
      <c r="AA46" s="63"/>
      <c r="AB46" s="57"/>
      <c r="AC46" s="58"/>
      <c r="AD46" s="58"/>
      <c r="AE46" s="56"/>
      <c r="AF46" s="56"/>
      <c r="AG46" s="58"/>
      <c r="AH46" s="58"/>
      <c r="AI46" s="58"/>
      <c r="AJ46" s="56"/>
      <c r="AK46" s="56"/>
      <c r="AL46" s="58"/>
      <c r="AM46" s="58"/>
      <c r="AN46" s="63"/>
      <c r="AO46" s="57"/>
      <c r="AP46" s="58"/>
      <c r="AQ46" s="58"/>
      <c r="AR46" s="56"/>
      <c r="AS46" s="56"/>
      <c r="AT46" s="58"/>
      <c r="AU46" s="58"/>
      <c r="AV46" s="58"/>
      <c r="AW46" s="56"/>
      <c r="AX46" s="56"/>
      <c r="AY46" s="58"/>
      <c r="AZ46" s="58"/>
      <c r="BA46" s="63"/>
    </row>
    <row r="47" spans="2:53" ht="14.25" customHeight="1">
      <c r="B47" s="238" t="str">
        <f>B38</f>
        <v>金杉</v>
      </c>
      <c r="C47" s="236"/>
      <c r="D47" s="236"/>
      <c r="E47" s="236">
        <f>SUM(G47:G48)</f>
        <v>59</v>
      </c>
      <c r="F47" s="236"/>
      <c r="G47" s="58">
        <v>36</v>
      </c>
      <c r="H47" s="58" t="s">
        <v>86</v>
      </c>
      <c r="I47" s="58">
        <v>0</v>
      </c>
      <c r="J47" s="236">
        <f>SUM(I47:I48)</f>
        <v>18</v>
      </c>
      <c r="K47" s="236"/>
      <c r="L47" s="239" t="s">
        <v>258</v>
      </c>
      <c r="M47" s="239"/>
      <c r="N47" s="240"/>
      <c r="O47" s="238" t="str">
        <f>Y38</f>
        <v>トリトン</v>
      </c>
      <c r="P47" s="236"/>
      <c r="Q47" s="236"/>
      <c r="R47" s="236">
        <f>SUM(T47:T48)</f>
        <v>46</v>
      </c>
      <c r="S47" s="236"/>
      <c r="T47" s="58">
        <v>15</v>
      </c>
      <c r="U47" s="58" t="s">
        <v>86</v>
      </c>
      <c r="V47" s="58">
        <v>18</v>
      </c>
      <c r="W47" s="236">
        <f>SUM(V47:V48)</f>
        <v>34</v>
      </c>
      <c r="X47" s="236"/>
      <c r="Y47" s="236" t="str">
        <f>Y41</f>
        <v>八木が谷</v>
      </c>
      <c r="Z47" s="236"/>
      <c r="AA47" s="237"/>
      <c r="AB47" s="238" t="str">
        <f>AL38</f>
        <v>飯山満</v>
      </c>
      <c r="AC47" s="236"/>
      <c r="AD47" s="236"/>
      <c r="AE47" s="236">
        <f>SUM(AG47:AG48)</f>
        <v>39</v>
      </c>
      <c r="AF47" s="236"/>
      <c r="AG47" s="58">
        <v>15</v>
      </c>
      <c r="AH47" s="58" t="s">
        <v>86</v>
      </c>
      <c r="AI47" s="58">
        <v>17</v>
      </c>
      <c r="AJ47" s="236">
        <f>SUM(AI47:AI48)</f>
        <v>32</v>
      </c>
      <c r="AK47" s="236"/>
      <c r="AL47" s="236" t="str">
        <f>AL41</f>
        <v>高三</v>
      </c>
      <c r="AM47" s="236"/>
      <c r="AN47" s="237"/>
      <c r="AO47" s="238" t="str">
        <f>AY38</f>
        <v>塚田</v>
      </c>
      <c r="AP47" s="236"/>
      <c r="AQ47" s="236"/>
      <c r="AR47" s="236">
        <f>SUM(AT47:AT49)</f>
        <v>42</v>
      </c>
      <c r="AS47" s="236"/>
      <c r="AT47" s="58">
        <v>17</v>
      </c>
      <c r="AU47" s="58" t="s">
        <v>86</v>
      </c>
      <c r="AV47" s="58">
        <v>15</v>
      </c>
      <c r="AW47" s="236">
        <f>SUM(AV47:AV49)</f>
        <v>37</v>
      </c>
      <c r="AX47" s="236"/>
      <c r="AY47" s="236" t="str">
        <f>AY41</f>
        <v>坪井</v>
      </c>
      <c r="AZ47" s="236"/>
      <c r="BA47" s="237"/>
    </row>
    <row r="48" spans="2:53" ht="14.25" customHeight="1">
      <c r="B48" s="238"/>
      <c r="C48" s="236"/>
      <c r="D48" s="236"/>
      <c r="E48" s="236"/>
      <c r="F48" s="236"/>
      <c r="G48" s="58">
        <v>23</v>
      </c>
      <c r="H48" s="58" t="s">
        <v>86</v>
      </c>
      <c r="I48" s="58">
        <v>18</v>
      </c>
      <c r="J48" s="236"/>
      <c r="K48" s="236"/>
      <c r="L48" s="239"/>
      <c r="M48" s="239"/>
      <c r="N48" s="240"/>
      <c r="O48" s="238"/>
      <c r="P48" s="236"/>
      <c r="Q48" s="236"/>
      <c r="R48" s="236"/>
      <c r="S48" s="236"/>
      <c r="T48" s="58">
        <v>31</v>
      </c>
      <c r="U48" s="58" t="s">
        <v>86</v>
      </c>
      <c r="V48" s="58">
        <v>16</v>
      </c>
      <c r="W48" s="236"/>
      <c r="X48" s="236"/>
      <c r="Y48" s="236"/>
      <c r="Z48" s="236"/>
      <c r="AA48" s="237"/>
      <c r="AB48" s="238"/>
      <c r="AC48" s="236"/>
      <c r="AD48" s="236"/>
      <c r="AE48" s="236"/>
      <c r="AF48" s="236"/>
      <c r="AG48" s="58">
        <v>24</v>
      </c>
      <c r="AH48" s="58" t="s">
        <v>86</v>
      </c>
      <c r="AI48" s="58">
        <v>15</v>
      </c>
      <c r="AJ48" s="236"/>
      <c r="AK48" s="236"/>
      <c r="AL48" s="236"/>
      <c r="AM48" s="236"/>
      <c r="AN48" s="237"/>
      <c r="AO48" s="238"/>
      <c r="AP48" s="236"/>
      <c r="AQ48" s="236"/>
      <c r="AR48" s="236"/>
      <c r="AS48" s="236"/>
      <c r="AT48" s="58">
        <v>19</v>
      </c>
      <c r="AU48" s="58" t="s">
        <v>86</v>
      </c>
      <c r="AV48" s="58">
        <v>21</v>
      </c>
      <c r="AW48" s="236"/>
      <c r="AX48" s="236"/>
      <c r="AY48" s="236"/>
      <c r="AZ48" s="236"/>
      <c r="BA48" s="237"/>
    </row>
    <row r="49" spans="1:53" ht="14.25" customHeight="1">
      <c r="B49" s="57"/>
      <c r="C49" s="58"/>
      <c r="D49" s="58"/>
      <c r="E49" s="56"/>
      <c r="F49" s="56"/>
      <c r="G49" s="58"/>
      <c r="H49" s="58"/>
      <c r="I49" s="58"/>
      <c r="J49" s="56"/>
      <c r="K49" s="56"/>
      <c r="L49" s="58"/>
      <c r="M49" s="58"/>
      <c r="N49" s="58"/>
      <c r="O49" s="57"/>
      <c r="P49" s="58"/>
      <c r="Q49" s="58"/>
      <c r="R49" s="56"/>
      <c r="S49" s="56"/>
      <c r="T49" s="58"/>
      <c r="U49" s="58" t="s">
        <v>86</v>
      </c>
      <c r="V49" s="58"/>
      <c r="W49" s="56"/>
      <c r="X49" s="56"/>
      <c r="Y49" s="58"/>
      <c r="Z49" s="58"/>
      <c r="AA49" s="63"/>
      <c r="AB49" s="57"/>
      <c r="AC49" s="58"/>
      <c r="AD49" s="58"/>
      <c r="AE49" s="56"/>
      <c r="AF49" s="56"/>
      <c r="AG49" s="58"/>
      <c r="AH49" s="58"/>
      <c r="AI49" s="58"/>
      <c r="AJ49" s="56"/>
      <c r="AK49" s="56"/>
      <c r="AL49" s="58"/>
      <c r="AM49" s="58"/>
      <c r="AN49" s="63"/>
      <c r="AO49" s="57"/>
      <c r="AP49" s="58"/>
      <c r="AQ49" s="58"/>
      <c r="AR49" s="56"/>
      <c r="AS49" s="105" t="s">
        <v>259</v>
      </c>
      <c r="AT49" s="58">
        <v>6</v>
      </c>
      <c r="AU49" s="58" t="s">
        <v>86</v>
      </c>
      <c r="AV49" s="58">
        <v>1</v>
      </c>
      <c r="AW49" s="56" t="s">
        <v>260</v>
      </c>
      <c r="AX49" s="56"/>
      <c r="AY49" s="58"/>
      <c r="AZ49" s="58"/>
      <c r="BA49" s="63"/>
    </row>
    <row r="50" spans="1:53" ht="14.25" customHeight="1">
      <c r="B50" s="238" t="str">
        <f>L38</f>
        <v>三山</v>
      </c>
      <c r="C50" s="236"/>
      <c r="D50" s="236"/>
      <c r="E50" s="236">
        <f>SUM(G50:G51)</f>
        <v>43</v>
      </c>
      <c r="F50" s="236"/>
      <c r="G50" s="58">
        <v>17</v>
      </c>
      <c r="H50" s="58" t="s">
        <v>86</v>
      </c>
      <c r="I50" s="58">
        <v>18</v>
      </c>
      <c r="J50" s="236">
        <f>SUM(I50:I51)</f>
        <v>32</v>
      </c>
      <c r="K50" s="236"/>
      <c r="L50" s="236" t="str">
        <f>L41</f>
        <v>宮本</v>
      </c>
      <c r="M50" s="236"/>
      <c r="N50" s="237"/>
      <c r="O50" s="238" t="str">
        <f>Y38</f>
        <v>トリトン</v>
      </c>
      <c r="P50" s="236"/>
      <c r="Q50" s="236"/>
      <c r="R50" s="236">
        <f>SUM(T50:T51)</f>
        <v>44</v>
      </c>
      <c r="S50" s="236"/>
      <c r="T50" s="58">
        <v>19</v>
      </c>
      <c r="U50" s="58" t="s">
        <v>86</v>
      </c>
      <c r="V50" s="58">
        <v>12</v>
      </c>
      <c r="W50" s="236">
        <f>SUM(V50:V51)</f>
        <v>27</v>
      </c>
      <c r="X50" s="236"/>
      <c r="Y50" s="236" t="str">
        <f>Y44</f>
        <v>南本町</v>
      </c>
      <c r="Z50" s="236"/>
      <c r="AA50" s="237"/>
      <c r="AB50" s="238" t="str">
        <f>AL38</f>
        <v>飯山満</v>
      </c>
      <c r="AC50" s="236"/>
      <c r="AD50" s="236"/>
      <c r="AE50" s="236">
        <f>SUM(AG50:AG51)</f>
        <v>39</v>
      </c>
      <c r="AF50" s="236"/>
      <c r="AG50" s="58">
        <v>18</v>
      </c>
      <c r="AH50" s="58" t="s">
        <v>86</v>
      </c>
      <c r="AI50" s="58">
        <v>10</v>
      </c>
      <c r="AJ50" s="236">
        <f>SUM(AI50:AI51)</f>
        <v>17</v>
      </c>
      <c r="AK50" s="236"/>
      <c r="AL50" s="236" t="str">
        <f>AL44</f>
        <v>習台一</v>
      </c>
      <c r="AM50" s="236"/>
      <c r="AN50" s="237"/>
      <c r="AO50" s="238" t="str">
        <f>AY38</f>
        <v>塚田</v>
      </c>
      <c r="AP50" s="236"/>
      <c r="AQ50" s="236"/>
      <c r="AR50" s="236">
        <f>SUM(AT50:AT51)</f>
        <v>51</v>
      </c>
      <c r="AS50" s="236"/>
      <c r="AT50" s="58">
        <v>23</v>
      </c>
      <c r="AU50" s="58" t="s">
        <v>86</v>
      </c>
      <c r="AV50" s="58">
        <v>26</v>
      </c>
      <c r="AW50" s="236">
        <f>SUM(AV50:AV51)</f>
        <v>36</v>
      </c>
      <c r="AX50" s="236"/>
      <c r="AY50" s="236" t="str">
        <f>AY44</f>
        <v>咲が丘</v>
      </c>
      <c r="AZ50" s="236"/>
      <c r="BA50" s="237"/>
    </row>
    <row r="51" spans="1:53" ht="14.25" customHeight="1">
      <c r="B51" s="238"/>
      <c r="C51" s="236"/>
      <c r="D51" s="236"/>
      <c r="E51" s="236"/>
      <c r="F51" s="236"/>
      <c r="G51" s="58">
        <v>26</v>
      </c>
      <c r="H51" s="58" t="s">
        <v>86</v>
      </c>
      <c r="I51" s="58">
        <v>14</v>
      </c>
      <c r="J51" s="236"/>
      <c r="K51" s="236"/>
      <c r="L51" s="236"/>
      <c r="M51" s="236"/>
      <c r="N51" s="237"/>
      <c r="O51" s="238"/>
      <c r="P51" s="236"/>
      <c r="Q51" s="236"/>
      <c r="R51" s="236"/>
      <c r="S51" s="236"/>
      <c r="T51" s="58">
        <v>25</v>
      </c>
      <c r="U51" s="58" t="s">
        <v>86</v>
      </c>
      <c r="V51" s="58">
        <v>15</v>
      </c>
      <c r="W51" s="236"/>
      <c r="X51" s="236"/>
      <c r="Y51" s="236"/>
      <c r="Z51" s="236"/>
      <c r="AA51" s="237"/>
      <c r="AB51" s="238"/>
      <c r="AC51" s="236"/>
      <c r="AD51" s="236"/>
      <c r="AE51" s="236"/>
      <c r="AF51" s="236"/>
      <c r="AG51" s="58">
        <v>21</v>
      </c>
      <c r="AH51" s="58" t="s">
        <v>86</v>
      </c>
      <c r="AI51" s="58">
        <v>7</v>
      </c>
      <c r="AJ51" s="236"/>
      <c r="AK51" s="236"/>
      <c r="AL51" s="236"/>
      <c r="AM51" s="236"/>
      <c r="AN51" s="237"/>
      <c r="AO51" s="238"/>
      <c r="AP51" s="236"/>
      <c r="AQ51" s="236"/>
      <c r="AR51" s="236"/>
      <c r="AS51" s="236"/>
      <c r="AT51" s="58">
        <v>28</v>
      </c>
      <c r="AU51" s="58" t="s">
        <v>86</v>
      </c>
      <c r="AV51" s="58">
        <v>10</v>
      </c>
      <c r="AW51" s="236"/>
      <c r="AX51" s="236"/>
      <c r="AY51" s="236"/>
      <c r="AZ51" s="236"/>
      <c r="BA51" s="237"/>
    </row>
    <row r="52" spans="1:53" ht="14.25" customHeight="1">
      <c r="B52" s="57"/>
      <c r="C52" s="58"/>
      <c r="D52" s="58"/>
      <c r="E52" s="56"/>
      <c r="F52" s="56"/>
      <c r="G52" s="58"/>
      <c r="H52" s="58"/>
      <c r="I52" s="58"/>
      <c r="J52" s="56"/>
      <c r="K52" s="56"/>
      <c r="L52" s="58"/>
      <c r="M52" s="58"/>
      <c r="N52" s="58"/>
      <c r="O52" s="57"/>
      <c r="P52" s="58"/>
      <c r="Q52" s="58"/>
      <c r="R52" s="56"/>
      <c r="S52" s="56"/>
      <c r="T52" s="58"/>
      <c r="U52" s="58"/>
      <c r="V52" s="58"/>
      <c r="W52" s="56"/>
      <c r="X52" s="56"/>
      <c r="Y52" s="58"/>
      <c r="Z52" s="58"/>
      <c r="AA52" s="63"/>
      <c r="AB52" s="57"/>
      <c r="AC52" s="58"/>
      <c r="AD52" s="58"/>
      <c r="AE52" s="56"/>
      <c r="AF52" s="56"/>
      <c r="AG52" s="58"/>
      <c r="AH52" s="58"/>
      <c r="AI52" s="58"/>
      <c r="AJ52" s="56"/>
      <c r="AK52" s="56"/>
      <c r="AL52" s="58"/>
      <c r="AM52" s="58"/>
      <c r="AN52" s="63"/>
      <c r="AO52" s="57"/>
      <c r="AP52" s="58"/>
      <c r="AQ52" s="58"/>
      <c r="AR52" s="56"/>
      <c r="AS52" s="56"/>
      <c r="AT52" s="58"/>
      <c r="AU52" s="58"/>
      <c r="AV52" s="58"/>
      <c r="AW52" s="56"/>
      <c r="AX52" s="56"/>
      <c r="AY52" s="58"/>
      <c r="AZ52" s="58"/>
      <c r="BA52" s="63"/>
    </row>
    <row r="53" spans="1:53" ht="14.25" customHeight="1">
      <c r="B53" s="238" t="str">
        <f>L38</f>
        <v>三山</v>
      </c>
      <c r="C53" s="236"/>
      <c r="D53" s="236"/>
      <c r="E53" s="236">
        <f>SUM(G53:G54)</f>
        <v>40</v>
      </c>
      <c r="F53" s="236"/>
      <c r="G53" s="58">
        <v>15</v>
      </c>
      <c r="H53" s="58" t="s">
        <v>86</v>
      </c>
      <c r="I53" s="58">
        <v>6</v>
      </c>
      <c r="J53" s="236">
        <f>SUM(I53:I54)</f>
        <v>18</v>
      </c>
      <c r="K53" s="236"/>
      <c r="L53" s="236" t="str">
        <f>L44</f>
        <v>法典東</v>
      </c>
      <c r="M53" s="236"/>
      <c r="N53" s="237"/>
      <c r="O53" s="238" t="str">
        <f>Y41</f>
        <v>八木が谷</v>
      </c>
      <c r="P53" s="236"/>
      <c r="Q53" s="236"/>
      <c r="R53" s="236">
        <f>SUM(T53:T55)</f>
        <v>53</v>
      </c>
      <c r="S53" s="236"/>
      <c r="T53" s="58">
        <v>30</v>
      </c>
      <c r="U53" s="58" t="s">
        <v>86</v>
      </c>
      <c r="V53" s="58">
        <v>6</v>
      </c>
      <c r="W53" s="236">
        <f>SUM(V53:V55)</f>
        <v>23</v>
      </c>
      <c r="X53" s="236"/>
      <c r="Y53" s="236" t="str">
        <f>Y44</f>
        <v>南本町</v>
      </c>
      <c r="Z53" s="236"/>
      <c r="AA53" s="237"/>
      <c r="AB53" s="238" t="str">
        <f>AL41</f>
        <v>高三</v>
      </c>
      <c r="AC53" s="236"/>
      <c r="AD53" s="236"/>
      <c r="AE53" s="236">
        <f>SUM(AG53:AG55)</f>
        <v>39</v>
      </c>
      <c r="AF53" s="236"/>
      <c r="AG53" s="58">
        <v>21</v>
      </c>
      <c r="AH53" s="58" t="s">
        <v>86</v>
      </c>
      <c r="AI53" s="58">
        <v>7</v>
      </c>
      <c r="AJ53" s="236">
        <f>SUM(AI53:AI55)</f>
        <v>23</v>
      </c>
      <c r="AK53" s="236"/>
      <c r="AL53" s="236" t="str">
        <f>AL44</f>
        <v>習台一</v>
      </c>
      <c r="AM53" s="236"/>
      <c r="AN53" s="237"/>
      <c r="AO53" s="238" t="str">
        <f>AY41</f>
        <v>坪井</v>
      </c>
      <c r="AP53" s="236"/>
      <c r="AQ53" s="236"/>
      <c r="AR53" s="236">
        <f>SUM(AT53:AT55)</f>
        <v>36</v>
      </c>
      <c r="AS53" s="236"/>
      <c r="AT53" s="58">
        <v>18</v>
      </c>
      <c r="AU53" s="58" t="s">
        <v>86</v>
      </c>
      <c r="AV53" s="58">
        <v>14</v>
      </c>
      <c r="AW53" s="236">
        <f>SUM(AV53:AV55)</f>
        <v>34</v>
      </c>
      <c r="AX53" s="236"/>
      <c r="AY53" s="236" t="str">
        <f>AY44</f>
        <v>咲が丘</v>
      </c>
      <c r="AZ53" s="236"/>
      <c r="BA53" s="237"/>
    </row>
    <row r="54" spans="1:53" ht="14.25" customHeight="1">
      <c r="B54" s="238"/>
      <c r="C54" s="236"/>
      <c r="D54" s="236"/>
      <c r="E54" s="236"/>
      <c r="F54" s="236"/>
      <c r="G54" s="58">
        <v>25</v>
      </c>
      <c r="H54" s="58" t="s">
        <v>86</v>
      </c>
      <c r="I54" s="58">
        <v>12</v>
      </c>
      <c r="J54" s="236"/>
      <c r="K54" s="236"/>
      <c r="L54" s="236"/>
      <c r="M54" s="236"/>
      <c r="N54" s="237"/>
      <c r="O54" s="238"/>
      <c r="P54" s="236"/>
      <c r="Q54" s="236"/>
      <c r="R54" s="236"/>
      <c r="S54" s="236"/>
      <c r="T54" s="58">
        <v>23</v>
      </c>
      <c r="U54" s="58" t="s">
        <v>86</v>
      </c>
      <c r="V54" s="58">
        <v>17</v>
      </c>
      <c r="W54" s="236"/>
      <c r="X54" s="236"/>
      <c r="Y54" s="236"/>
      <c r="Z54" s="236"/>
      <c r="AA54" s="237"/>
      <c r="AB54" s="238"/>
      <c r="AC54" s="236"/>
      <c r="AD54" s="236"/>
      <c r="AE54" s="236"/>
      <c r="AF54" s="236"/>
      <c r="AG54" s="58">
        <v>18</v>
      </c>
      <c r="AH54" s="58" t="s">
        <v>86</v>
      </c>
      <c r="AI54" s="58">
        <v>16</v>
      </c>
      <c r="AJ54" s="236"/>
      <c r="AK54" s="236"/>
      <c r="AL54" s="236"/>
      <c r="AM54" s="236"/>
      <c r="AN54" s="237"/>
      <c r="AO54" s="238"/>
      <c r="AP54" s="236"/>
      <c r="AQ54" s="236"/>
      <c r="AR54" s="236"/>
      <c r="AS54" s="236"/>
      <c r="AT54" s="58">
        <v>18</v>
      </c>
      <c r="AU54" s="58" t="s">
        <v>86</v>
      </c>
      <c r="AV54" s="58">
        <v>20</v>
      </c>
      <c r="AW54" s="236"/>
      <c r="AX54" s="236"/>
      <c r="AY54" s="236"/>
      <c r="AZ54" s="236"/>
      <c r="BA54" s="237"/>
    </row>
    <row r="55" spans="1:53" ht="14.25" customHeight="1">
      <c r="B55" s="57"/>
      <c r="C55" s="58"/>
      <c r="D55" s="58"/>
      <c r="E55" s="56"/>
      <c r="F55" s="105"/>
      <c r="G55" s="58"/>
      <c r="H55" s="58"/>
      <c r="I55" s="58"/>
      <c r="J55" s="56"/>
      <c r="K55" s="56"/>
      <c r="L55" s="58"/>
      <c r="M55" s="58"/>
      <c r="N55" s="58"/>
      <c r="O55" s="57"/>
      <c r="P55" s="58"/>
      <c r="Q55" s="58"/>
      <c r="R55" s="56"/>
      <c r="S55" s="105"/>
      <c r="T55" s="58"/>
      <c r="U55" s="58"/>
      <c r="V55" s="58"/>
      <c r="W55" s="56"/>
      <c r="X55" s="56"/>
      <c r="Y55" s="58"/>
      <c r="Z55" s="58"/>
      <c r="AA55" s="58"/>
      <c r="AB55" s="57"/>
      <c r="AC55" s="58"/>
      <c r="AD55" s="58"/>
      <c r="AE55" s="81"/>
      <c r="AF55" s="82"/>
      <c r="AG55" s="58"/>
      <c r="AH55" s="58"/>
      <c r="AI55" s="58"/>
      <c r="AJ55" s="82"/>
      <c r="AK55" s="81"/>
      <c r="AL55" s="58"/>
      <c r="AM55" s="58"/>
      <c r="AN55" s="63"/>
      <c r="AO55" s="57"/>
      <c r="AP55" s="58"/>
      <c r="AQ55" s="58"/>
      <c r="AR55" s="81"/>
      <c r="AS55" s="82"/>
      <c r="AT55" s="88"/>
      <c r="AU55" s="88"/>
      <c r="AV55" s="88"/>
      <c r="AW55" s="87"/>
      <c r="AX55" s="81"/>
      <c r="AY55" s="58"/>
      <c r="AZ55" s="58"/>
      <c r="BA55" s="63"/>
    </row>
    <row r="56" spans="1:53" ht="14.25" customHeight="1">
      <c r="A56" s="83"/>
      <c r="B56" s="238" t="str">
        <f>L38</f>
        <v>三山</v>
      </c>
      <c r="C56" s="236"/>
      <c r="D56" s="236"/>
      <c r="E56" s="236">
        <f>SUM(G56:G57)</f>
        <v>43</v>
      </c>
      <c r="F56" s="236"/>
      <c r="G56" s="58">
        <v>32</v>
      </c>
      <c r="H56" s="58" t="s">
        <v>86</v>
      </c>
      <c r="I56" s="58">
        <v>9</v>
      </c>
      <c r="J56" s="236">
        <f>SUM(I56:I57)</f>
        <v>19</v>
      </c>
      <c r="K56" s="236"/>
      <c r="L56" s="236" t="str">
        <f>L47</f>
        <v>行田西</v>
      </c>
      <c r="M56" s="236"/>
      <c r="N56" s="237"/>
      <c r="O56" s="238"/>
      <c r="P56" s="236"/>
      <c r="Q56" s="236"/>
      <c r="R56" s="236"/>
      <c r="S56" s="236"/>
      <c r="T56" s="58"/>
      <c r="U56" s="58"/>
      <c r="V56" s="58"/>
      <c r="W56" s="236"/>
      <c r="X56" s="236"/>
      <c r="Y56" s="236"/>
      <c r="Z56" s="236"/>
      <c r="AA56" s="237"/>
      <c r="AN56" s="83"/>
      <c r="AO56" s="139"/>
      <c r="AP56" s="56"/>
      <c r="AQ56" s="56"/>
      <c r="AR56" s="56"/>
      <c r="AS56" s="56"/>
      <c r="AT56" s="58"/>
      <c r="AU56" s="56"/>
      <c r="AV56" s="58"/>
      <c r="AW56" s="56"/>
      <c r="AX56" s="56"/>
      <c r="AY56" s="56"/>
      <c r="AZ56" s="56"/>
      <c r="BA56" s="83"/>
    </row>
    <row r="57" spans="1:53" ht="14.25" customHeight="1">
      <c r="A57" s="83"/>
      <c r="B57" s="238"/>
      <c r="C57" s="236"/>
      <c r="D57" s="236"/>
      <c r="E57" s="236"/>
      <c r="F57" s="236"/>
      <c r="G57" s="58">
        <v>11</v>
      </c>
      <c r="H57" s="58" t="s">
        <v>86</v>
      </c>
      <c r="I57" s="58">
        <v>10</v>
      </c>
      <c r="J57" s="236"/>
      <c r="K57" s="236"/>
      <c r="L57" s="236"/>
      <c r="M57" s="236"/>
      <c r="N57" s="237"/>
      <c r="O57" s="238"/>
      <c r="P57" s="236"/>
      <c r="Q57" s="236"/>
      <c r="R57" s="236"/>
      <c r="S57" s="236"/>
      <c r="T57" s="58"/>
      <c r="U57" s="58"/>
      <c r="V57" s="58"/>
      <c r="W57" s="236"/>
      <c r="X57" s="236"/>
      <c r="Y57" s="236"/>
      <c r="Z57" s="236"/>
      <c r="AA57" s="237"/>
      <c r="AN57" s="83"/>
      <c r="AO57" s="139"/>
      <c r="AP57" s="56"/>
      <c r="AQ57" s="56"/>
      <c r="AR57" s="56"/>
      <c r="AS57" s="56"/>
      <c r="AT57" s="58"/>
      <c r="AU57" s="56"/>
      <c r="AV57" s="58"/>
      <c r="AW57" s="56"/>
      <c r="AX57" s="56"/>
      <c r="AY57" s="56"/>
      <c r="AZ57" s="56"/>
      <c r="BA57" s="83"/>
    </row>
    <row r="58" spans="1:53" ht="14.25" customHeight="1">
      <c r="A58" s="83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63"/>
      <c r="O58" s="57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63"/>
      <c r="AN58" s="83"/>
      <c r="AO58" s="139"/>
      <c r="AP58" s="56"/>
      <c r="AQ58" s="56"/>
      <c r="AR58" s="56"/>
      <c r="AS58" s="56"/>
      <c r="AT58" s="58"/>
      <c r="AU58" s="56"/>
      <c r="AV58" s="58"/>
      <c r="AW58" s="56"/>
      <c r="AX58" s="56"/>
      <c r="AY58" s="56"/>
      <c r="AZ58" s="56"/>
      <c r="BA58" s="83"/>
    </row>
    <row r="59" spans="1:53" ht="14.25" customHeight="1">
      <c r="A59" s="83"/>
      <c r="B59" s="238" t="str">
        <f>L41</f>
        <v>宮本</v>
      </c>
      <c r="C59" s="236"/>
      <c r="D59" s="236"/>
      <c r="E59" s="236">
        <f>SUM(G59:G60)</f>
        <v>52</v>
      </c>
      <c r="F59" s="236"/>
      <c r="G59" s="58">
        <v>26</v>
      </c>
      <c r="H59" s="58" t="s">
        <v>86</v>
      </c>
      <c r="I59" s="58">
        <v>20</v>
      </c>
      <c r="J59" s="236">
        <f>SUM(I59:I60)</f>
        <v>48</v>
      </c>
      <c r="K59" s="236"/>
      <c r="L59" s="236" t="str">
        <f>L44</f>
        <v>法典東</v>
      </c>
      <c r="M59" s="236"/>
      <c r="N59" s="237"/>
      <c r="O59" s="238"/>
      <c r="P59" s="236"/>
      <c r="Q59" s="236"/>
      <c r="R59" s="236"/>
      <c r="S59" s="236"/>
      <c r="T59" s="58"/>
      <c r="U59" s="58"/>
      <c r="V59" s="58"/>
      <c r="W59" s="236"/>
      <c r="X59" s="236"/>
      <c r="Y59" s="236"/>
      <c r="Z59" s="236"/>
      <c r="AA59" s="237"/>
      <c r="AN59" s="83"/>
      <c r="AO59" s="139"/>
      <c r="AP59" s="56"/>
      <c r="AQ59" s="56"/>
      <c r="AR59" s="56"/>
      <c r="AS59" s="56"/>
      <c r="AT59" s="58"/>
      <c r="AU59" s="56"/>
      <c r="AV59" s="58"/>
      <c r="AW59" s="56"/>
      <c r="AX59" s="56"/>
      <c r="AY59" s="56"/>
      <c r="AZ59" s="56"/>
      <c r="BA59" s="83"/>
    </row>
    <row r="60" spans="1:53" ht="14.25" customHeight="1">
      <c r="A60" s="83"/>
      <c r="B60" s="238"/>
      <c r="C60" s="236"/>
      <c r="D60" s="236"/>
      <c r="E60" s="236"/>
      <c r="F60" s="236"/>
      <c r="G60" s="58">
        <v>26</v>
      </c>
      <c r="H60" s="58" t="s">
        <v>86</v>
      </c>
      <c r="I60" s="58">
        <v>28</v>
      </c>
      <c r="J60" s="236"/>
      <c r="K60" s="236"/>
      <c r="L60" s="236"/>
      <c r="M60" s="236"/>
      <c r="N60" s="237"/>
      <c r="O60" s="238"/>
      <c r="P60" s="236"/>
      <c r="Q60" s="236"/>
      <c r="R60" s="236"/>
      <c r="S60" s="236"/>
      <c r="T60" s="58"/>
      <c r="U60" s="58"/>
      <c r="V60" s="58"/>
      <c r="W60" s="236"/>
      <c r="X60" s="236"/>
      <c r="Y60" s="236"/>
      <c r="Z60" s="236"/>
      <c r="AA60" s="237"/>
      <c r="AN60" s="83"/>
      <c r="AO60" s="139"/>
      <c r="AP60" s="56"/>
      <c r="AQ60" s="56"/>
      <c r="AR60" s="56"/>
      <c r="AS60" s="56"/>
      <c r="AT60" s="58"/>
      <c r="AU60" s="56"/>
      <c r="AV60" s="58"/>
      <c r="AW60" s="56"/>
      <c r="AX60" s="56"/>
      <c r="AY60" s="56"/>
      <c r="AZ60" s="56"/>
      <c r="BA60" s="83"/>
    </row>
    <row r="61" spans="1:53" ht="14.25" customHeight="1">
      <c r="A61" s="83"/>
      <c r="B61" s="57"/>
      <c r="C61" s="58"/>
      <c r="D61" s="58"/>
      <c r="E61" s="58"/>
      <c r="F61" s="105"/>
      <c r="G61" s="58"/>
      <c r="H61" s="58"/>
      <c r="I61" s="58"/>
      <c r="J61" s="58"/>
      <c r="K61" s="58"/>
      <c r="L61" s="58"/>
      <c r="M61" s="58"/>
      <c r="N61" s="63"/>
      <c r="O61" s="57"/>
      <c r="P61" s="58"/>
      <c r="Q61" s="58"/>
      <c r="R61" s="58"/>
      <c r="S61" s="105"/>
      <c r="T61" s="58"/>
      <c r="U61" s="58"/>
      <c r="V61" s="58"/>
      <c r="W61" s="58"/>
      <c r="X61" s="58"/>
      <c r="Y61" s="58"/>
      <c r="Z61" s="58"/>
      <c r="AA61" s="63"/>
      <c r="AN61" s="83"/>
      <c r="AO61" s="139"/>
      <c r="AP61" s="56"/>
      <c r="AQ61" s="56"/>
      <c r="AR61" s="56"/>
      <c r="AS61" s="56"/>
      <c r="AT61" s="58"/>
      <c r="AU61" s="56"/>
      <c r="AV61" s="58"/>
      <c r="AW61" s="56"/>
      <c r="AX61" s="56"/>
      <c r="AY61" s="56"/>
      <c r="AZ61" s="56"/>
      <c r="BA61" s="83"/>
    </row>
    <row r="62" spans="1:53" ht="14.25" customHeight="1">
      <c r="A62" s="83"/>
      <c r="B62" s="238" t="str">
        <f>L41</f>
        <v>宮本</v>
      </c>
      <c r="C62" s="236"/>
      <c r="D62" s="236"/>
      <c r="E62" s="236">
        <f>SUM(G62:G63)</f>
        <v>55</v>
      </c>
      <c r="F62" s="236"/>
      <c r="G62" s="58">
        <v>36</v>
      </c>
      <c r="H62" s="58" t="s">
        <v>86</v>
      </c>
      <c r="I62" s="58">
        <v>3</v>
      </c>
      <c r="J62" s="236">
        <f>SUM(I62:I63)</f>
        <v>27</v>
      </c>
      <c r="K62" s="236"/>
      <c r="L62" s="236" t="str">
        <f>L47</f>
        <v>行田西</v>
      </c>
      <c r="M62" s="236"/>
      <c r="N62" s="237"/>
      <c r="O62" s="238"/>
      <c r="P62" s="236"/>
      <c r="Q62" s="236"/>
      <c r="R62" s="236"/>
      <c r="S62" s="236"/>
      <c r="T62" s="58"/>
      <c r="U62" s="58"/>
      <c r="V62" s="58"/>
      <c r="W62" s="236"/>
      <c r="X62" s="236"/>
      <c r="Y62" s="236"/>
      <c r="Z62" s="236"/>
      <c r="AA62" s="237"/>
      <c r="AN62" s="83"/>
      <c r="AO62" s="139"/>
      <c r="AP62" s="56"/>
      <c r="AQ62" s="56"/>
      <c r="AR62" s="56"/>
      <c r="AS62" s="56"/>
      <c r="AT62" s="58"/>
      <c r="AU62" s="56"/>
      <c r="AV62" s="58"/>
      <c r="AW62" s="56"/>
      <c r="AX62" s="56"/>
      <c r="AY62" s="56"/>
      <c r="AZ62" s="56"/>
      <c r="BA62" s="83"/>
    </row>
    <row r="63" spans="1:53" ht="14.25" customHeight="1">
      <c r="A63" s="83"/>
      <c r="B63" s="238"/>
      <c r="C63" s="236"/>
      <c r="D63" s="236"/>
      <c r="E63" s="236"/>
      <c r="F63" s="236"/>
      <c r="G63" s="58">
        <v>19</v>
      </c>
      <c r="H63" s="58" t="s">
        <v>86</v>
      </c>
      <c r="I63" s="58">
        <v>24</v>
      </c>
      <c r="J63" s="236"/>
      <c r="K63" s="236"/>
      <c r="L63" s="236"/>
      <c r="M63" s="236"/>
      <c r="N63" s="237"/>
      <c r="O63" s="238"/>
      <c r="P63" s="236"/>
      <c r="Q63" s="236"/>
      <c r="R63" s="236"/>
      <c r="S63" s="236"/>
      <c r="T63" s="58"/>
      <c r="U63" s="58"/>
      <c r="V63" s="58"/>
      <c r="W63" s="236"/>
      <c r="X63" s="236"/>
      <c r="Y63" s="236"/>
      <c r="Z63" s="236"/>
      <c r="AA63" s="237"/>
      <c r="AN63" s="83"/>
      <c r="AO63" s="139"/>
      <c r="AP63" s="56"/>
      <c r="AQ63" s="56"/>
      <c r="AR63" s="56"/>
      <c r="AS63" s="56"/>
      <c r="AT63" s="58"/>
      <c r="AU63" s="56"/>
      <c r="AV63" s="58"/>
      <c r="AW63" s="56"/>
      <c r="AX63" s="56"/>
      <c r="AY63" s="56"/>
      <c r="AZ63" s="56"/>
      <c r="BA63" s="83"/>
    </row>
    <row r="64" spans="1:53" ht="14.25" customHeight="1">
      <c r="A64" s="83"/>
      <c r="B64" s="57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63"/>
      <c r="O64" s="57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63"/>
      <c r="AN64" s="83"/>
      <c r="AO64" s="139"/>
      <c r="AP64" s="56"/>
      <c r="AQ64" s="56"/>
      <c r="AR64" s="56"/>
      <c r="AS64" s="56"/>
      <c r="AT64" s="58"/>
      <c r="AU64" s="56"/>
      <c r="AV64" s="58"/>
      <c r="AW64" s="56"/>
      <c r="AX64" s="56"/>
      <c r="AY64" s="56"/>
      <c r="AZ64" s="56"/>
      <c r="BA64" s="83"/>
    </row>
    <row r="65" spans="1:53" ht="14.25" customHeight="1">
      <c r="A65" s="83"/>
      <c r="B65" s="238" t="str">
        <f>L44</f>
        <v>法典東</v>
      </c>
      <c r="C65" s="236"/>
      <c r="D65" s="236"/>
      <c r="E65" s="236">
        <f>SUM(G65:G67)</f>
        <v>52</v>
      </c>
      <c r="F65" s="236"/>
      <c r="G65" s="58">
        <v>29</v>
      </c>
      <c r="H65" s="58" t="s">
        <v>86</v>
      </c>
      <c r="I65" s="58">
        <v>9</v>
      </c>
      <c r="J65" s="236">
        <f>SUM(I65:I67)</f>
        <v>23</v>
      </c>
      <c r="K65" s="236"/>
      <c r="L65" s="236" t="str">
        <f>L47</f>
        <v>行田西</v>
      </c>
      <c r="M65" s="236"/>
      <c r="N65" s="237"/>
      <c r="O65" s="238"/>
      <c r="P65" s="236"/>
      <c r="Q65" s="236"/>
      <c r="R65" s="236"/>
      <c r="S65" s="236"/>
      <c r="T65" s="58"/>
      <c r="U65" s="58"/>
      <c r="V65" s="58"/>
      <c r="W65" s="236"/>
      <c r="X65" s="236"/>
      <c r="Y65" s="236"/>
      <c r="Z65" s="236"/>
      <c r="AA65" s="237"/>
      <c r="AN65" s="83"/>
      <c r="AO65" s="139"/>
      <c r="AP65" s="56"/>
      <c r="AQ65" s="56"/>
      <c r="AR65" s="56"/>
      <c r="AS65" s="56"/>
      <c r="AT65" s="58"/>
      <c r="AU65" s="56"/>
      <c r="AV65" s="58"/>
      <c r="AW65" s="56"/>
      <c r="AX65" s="56"/>
      <c r="AY65" s="56"/>
      <c r="AZ65" s="56"/>
      <c r="BA65" s="83"/>
    </row>
    <row r="66" spans="1:53" ht="14.25" customHeight="1">
      <c r="A66" s="83"/>
      <c r="B66" s="238"/>
      <c r="C66" s="236"/>
      <c r="D66" s="236"/>
      <c r="E66" s="236"/>
      <c r="F66" s="236"/>
      <c r="G66" s="58">
        <v>23</v>
      </c>
      <c r="H66" s="58" t="s">
        <v>86</v>
      </c>
      <c r="I66" s="58">
        <v>14</v>
      </c>
      <c r="J66" s="236"/>
      <c r="K66" s="236"/>
      <c r="L66" s="236"/>
      <c r="M66" s="236"/>
      <c r="N66" s="237"/>
      <c r="O66" s="238"/>
      <c r="P66" s="236"/>
      <c r="Q66" s="236"/>
      <c r="R66" s="236"/>
      <c r="S66" s="236"/>
      <c r="T66" s="58"/>
      <c r="U66" s="58"/>
      <c r="V66" s="58"/>
      <c r="W66" s="236"/>
      <c r="X66" s="236"/>
      <c r="Y66" s="236"/>
      <c r="Z66" s="236"/>
      <c r="AA66" s="237"/>
      <c r="AN66" s="83"/>
      <c r="AO66" s="139"/>
      <c r="AP66" s="56"/>
      <c r="AQ66" s="56"/>
      <c r="AR66" s="56"/>
      <c r="AS66" s="56"/>
      <c r="AT66" s="58"/>
      <c r="AU66" s="56"/>
      <c r="AV66" s="58"/>
      <c r="AW66" s="56"/>
      <c r="AX66" s="56"/>
      <c r="AY66" s="56"/>
      <c r="AZ66" s="56"/>
      <c r="BA66" s="83"/>
    </row>
    <row r="67" spans="1:53" ht="14.25" customHeight="1" thickBot="1">
      <c r="A67" s="83"/>
      <c r="B67" s="84"/>
      <c r="C67" s="77"/>
      <c r="D67" s="77"/>
      <c r="E67" s="77"/>
      <c r="F67" s="77"/>
      <c r="G67" s="60"/>
      <c r="H67" s="60"/>
      <c r="I67" s="60"/>
      <c r="J67" s="77"/>
      <c r="K67" s="77"/>
      <c r="L67" s="77"/>
      <c r="M67" s="77"/>
      <c r="N67" s="85"/>
      <c r="O67" s="84"/>
      <c r="P67" s="77"/>
      <c r="Q67" s="77"/>
      <c r="R67" s="77"/>
      <c r="S67" s="77"/>
      <c r="T67" s="60"/>
      <c r="U67" s="77"/>
      <c r="V67" s="60"/>
      <c r="W67" s="77"/>
      <c r="X67" s="77"/>
      <c r="Y67" s="77"/>
      <c r="Z67" s="77"/>
      <c r="AA67" s="85"/>
      <c r="AB67" s="77"/>
      <c r="AC67" s="77"/>
      <c r="AD67" s="77"/>
      <c r="AE67" s="77"/>
      <c r="AF67" s="77"/>
      <c r="AG67" s="60"/>
      <c r="AH67" s="77"/>
      <c r="AI67" s="60"/>
      <c r="AJ67" s="77"/>
      <c r="AK67" s="77"/>
      <c r="AL67" s="77"/>
      <c r="AM67" s="77"/>
      <c r="AN67" s="85"/>
      <c r="AO67" s="84"/>
      <c r="AP67" s="77"/>
      <c r="AQ67" s="77"/>
      <c r="AR67" s="77"/>
      <c r="AS67" s="77"/>
      <c r="AT67" s="60"/>
      <c r="AU67" s="77"/>
      <c r="AV67" s="60"/>
      <c r="AW67" s="77"/>
      <c r="AX67" s="77"/>
      <c r="AY67" s="77"/>
      <c r="AZ67" s="77"/>
      <c r="BA67" s="85"/>
    </row>
  </sheetData>
  <mergeCells count="281">
    <mergeCell ref="B65:D66"/>
    <mergeCell ref="E65:F66"/>
    <mergeCell ref="J65:K66"/>
    <mergeCell ref="L65:N66"/>
    <mergeCell ref="B56:D57"/>
    <mergeCell ref="E56:F57"/>
    <mergeCell ref="J56:K57"/>
    <mergeCell ref="L56:N57"/>
    <mergeCell ref="B59:D60"/>
    <mergeCell ref="E59:F60"/>
    <mergeCell ref="J59:K60"/>
    <mergeCell ref="L59:N60"/>
    <mergeCell ref="B62:D63"/>
    <mergeCell ref="E62:F63"/>
    <mergeCell ref="J62:K63"/>
    <mergeCell ref="L62:N63"/>
    <mergeCell ref="R5:S6"/>
    <mergeCell ref="R8:S9"/>
    <mergeCell ref="W5:X6"/>
    <mergeCell ref="B1:BA1"/>
    <mergeCell ref="B3:N3"/>
    <mergeCell ref="O3:AA3"/>
    <mergeCell ref="AB3:AN3"/>
    <mergeCell ref="AO3:BA3"/>
    <mergeCell ref="AY5:BA6"/>
    <mergeCell ref="AE5:AF6"/>
    <mergeCell ref="AJ5:AK6"/>
    <mergeCell ref="AL5:AN6"/>
    <mergeCell ref="AO5:AQ6"/>
    <mergeCell ref="AW5:AX6"/>
    <mergeCell ref="AR5:AS6"/>
    <mergeCell ref="AB5:AD6"/>
    <mergeCell ref="Y5:AA6"/>
    <mergeCell ref="AL8:AN9"/>
    <mergeCell ref="Y8:AA9"/>
    <mergeCell ref="AJ8:AK9"/>
    <mergeCell ref="B5:D6"/>
    <mergeCell ref="E5:F6"/>
    <mergeCell ref="B11:D12"/>
    <mergeCell ref="E11:F12"/>
    <mergeCell ref="B8:D9"/>
    <mergeCell ref="E8:F9"/>
    <mergeCell ref="O8:Q9"/>
    <mergeCell ref="J8:K9"/>
    <mergeCell ref="L8:N9"/>
    <mergeCell ref="J5:K6"/>
    <mergeCell ref="L5:N6"/>
    <mergeCell ref="O5:Q6"/>
    <mergeCell ref="Y11:AA12"/>
    <mergeCell ref="AY8:BA9"/>
    <mergeCell ref="AB8:AD9"/>
    <mergeCell ref="AE8:AF9"/>
    <mergeCell ref="AO11:AQ12"/>
    <mergeCell ref="AR11:AS12"/>
    <mergeCell ref="R11:S12"/>
    <mergeCell ref="L11:N12"/>
    <mergeCell ref="J11:K12"/>
    <mergeCell ref="O11:Q12"/>
    <mergeCell ref="W8:X9"/>
    <mergeCell ref="W11:X12"/>
    <mergeCell ref="AL11:AN12"/>
    <mergeCell ref="AB11:AD12"/>
    <mergeCell ref="AE14:AF15"/>
    <mergeCell ref="AJ14:AK15"/>
    <mergeCell ref="AL14:AN15"/>
    <mergeCell ref="AO14:AQ15"/>
    <mergeCell ref="AR14:AS15"/>
    <mergeCell ref="AY11:BA12"/>
    <mergeCell ref="AW11:AX12"/>
    <mergeCell ref="AW8:AX9"/>
    <mergeCell ref="AR8:AS9"/>
    <mergeCell ref="AO8:AQ9"/>
    <mergeCell ref="AY14:BA15"/>
    <mergeCell ref="AW14:AX15"/>
    <mergeCell ref="AE11:AF12"/>
    <mergeCell ref="AJ11:AK12"/>
    <mergeCell ref="W17:X18"/>
    <mergeCell ref="Y17:AA18"/>
    <mergeCell ref="B17:D18"/>
    <mergeCell ref="E17:F18"/>
    <mergeCell ref="J17:K18"/>
    <mergeCell ref="L17:N18"/>
    <mergeCell ref="O17:Q18"/>
    <mergeCell ref="R17:S18"/>
    <mergeCell ref="AB14:AD15"/>
    <mergeCell ref="Y14:AA15"/>
    <mergeCell ref="W14:X15"/>
    <mergeCell ref="B14:D15"/>
    <mergeCell ref="R14:S15"/>
    <mergeCell ref="O14:Q15"/>
    <mergeCell ref="L14:N15"/>
    <mergeCell ref="J14:K15"/>
    <mergeCell ref="E14:F15"/>
    <mergeCell ref="AY20:BA21"/>
    <mergeCell ref="AB20:AD21"/>
    <mergeCell ref="AE20:AF21"/>
    <mergeCell ref="AJ20:AK21"/>
    <mergeCell ref="AL20:AN21"/>
    <mergeCell ref="AO20:AQ21"/>
    <mergeCell ref="AR20:AS21"/>
    <mergeCell ref="AY17:BA18"/>
    <mergeCell ref="AB17:AD18"/>
    <mergeCell ref="AE17:AF18"/>
    <mergeCell ref="AJ17:AK18"/>
    <mergeCell ref="AL17:AN18"/>
    <mergeCell ref="AO17:AQ18"/>
    <mergeCell ref="AR17:AS18"/>
    <mergeCell ref="AW17:AX18"/>
    <mergeCell ref="AW20:AX21"/>
    <mergeCell ref="O30:Q31"/>
    <mergeCell ref="R30:S31"/>
    <mergeCell ref="O20:Q21"/>
    <mergeCell ref="R20:S21"/>
    <mergeCell ref="B36:N36"/>
    <mergeCell ref="O36:AA36"/>
    <mergeCell ref="B30:D31"/>
    <mergeCell ref="L30:N31"/>
    <mergeCell ref="B20:D21"/>
    <mergeCell ref="E20:F21"/>
    <mergeCell ref="J20:K21"/>
    <mergeCell ref="L20:N21"/>
    <mergeCell ref="J30:K31"/>
    <mergeCell ref="E30:F31"/>
    <mergeCell ref="W20:X21"/>
    <mergeCell ref="Y20:AA21"/>
    <mergeCell ref="Y33:AA34"/>
    <mergeCell ref="W30:X31"/>
    <mergeCell ref="Y30:AA31"/>
    <mergeCell ref="AB36:AN36"/>
    <mergeCell ref="AO36:BA36"/>
    <mergeCell ref="B33:D34"/>
    <mergeCell ref="L33:N34"/>
    <mergeCell ref="J33:K34"/>
    <mergeCell ref="E33:F34"/>
    <mergeCell ref="O33:Q34"/>
    <mergeCell ref="R33:S34"/>
    <mergeCell ref="AY38:BA39"/>
    <mergeCell ref="B38:D39"/>
    <mergeCell ref="E38:F39"/>
    <mergeCell ref="J38:K39"/>
    <mergeCell ref="L38:N39"/>
    <mergeCell ref="AL38:AN39"/>
    <mergeCell ref="AJ38:AK39"/>
    <mergeCell ref="O38:Q39"/>
    <mergeCell ref="R38:S39"/>
    <mergeCell ref="AO38:AQ39"/>
    <mergeCell ref="AR38:AS39"/>
    <mergeCell ref="W38:X39"/>
    <mergeCell ref="Y38:AA39"/>
    <mergeCell ref="AB38:AD39"/>
    <mergeCell ref="AE38:AF39"/>
    <mergeCell ref="W33:X34"/>
    <mergeCell ref="O41:Q42"/>
    <mergeCell ref="R41:S42"/>
    <mergeCell ref="W41:X42"/>
    <mergeCell ref="Y41:AA42"/>
    <mergeCell ref="B41:D42"/>
    <mergeCell ref="E41:F42"/>
    <mergeCell ref="J41:K42"/>
    <mergeCell ref="L41:N42"/>
    <mergeCell ref="AW38:AX39"/>
    <mergeCell ref="AY44:BA45"/>
    <mergeCell ref="AO44:AQ45"/>
    <mergeCell ref="AR44:AS45"/>
    <mergeCell ref="AB44:AD45"/>
    <mergeCell ref="AE44:AF45"/>
    <mergeCell ref="AJ44:AK45"/>
    <mergeCell ref="AL44:AN45"/>
    <mergeCell ref="AW41:AX42"/>
    <mergeCell ref="AY41:BA42"/>
    <mergeCell ref="AB41:AD42"/>
    <mergeCell ref="AE41:AF42"/>
    <mergeCell ref="AJ41:AK42"/>
    <mergeCell ref="AL41:AN42"/>
    <mergeCell ref="AO41:AQ42"/>
    <mergeCell ref="AR41:AS42"/>
    <mergeCell ref="B44:D45"/>
    <mergeCell ref="E44:F45"/>
    <mergeCell ref="J44:K45"/>
    <mergeCell ref="L44:N45"/>
    <mergeCell ref="O44:Q45"/>
    <mergeCell ref="R44:S45"/>
    <mergeCell ref="W44:X45"/>
    <mergeCell ref="Y44:AA45"/>
    <mergeCell ref="AW44:AX45"/>
    <mergeCell ref="B47:D48"/>
    <mergeCell ref="E47:F48"/>
    <mergeCell ref="AJ47:AK48"/>
    <mergeCell ref="AL47:AN48"/>
    <mergeCell ref="J47:K48"/>
    <mergeCell ref="L47:N48"/>
    <mergeCell ref="W47:X48"/>
    <mergeCell ref="Y47:AA48"/>
    <mergeCell ref="AW47:AX48"/>
    <mergeCell ref="AO47:AQ48"/>
    <mergeCell ref="AR47:AS48"/>
    <mergeCell ref="AB47:AD48"/>
    <mergeCell ref="AE47:AF48"/>
    <mergeCell ref="AE50:AF51"/>
    <mergeCell ref="AJ50:AK51"/>
    <mergeCell ref="AL50:AN51"/>
    <mergeCell ref="AO50:AQ51"/>
    <mergeCell ref="AR50:AS51"/>
    <mergeCell ref="O47:Q48"/>
    <mergeCell ref="R47:S48"/>
    <mergeCell ref="AY47:BA48"/>
    <mergeCell ref="O50:Q51"/>
    <mergeCell ref="R50:S51"/>
    <mergeCell ref="B50:D51"/>
    <mergeCell ref="E50:F51"/>
    <mergeCell ref="J50:K51"/>
    <mergeCell ref="L50:N51"/>
    <mergeCell ref="W50:X51"/>
    <mergeCell ref="Y50:AA51"/>
    <mergeCell ref="AW50:AX51"/>
    <mergeCell ref="AY53:BA54"/>
    <mergeCell ref="AB53:AD54"/>
    <mergeCell ref="AE53:AF54"/>
    <mergeCell ref="AJ53:AK54"/>
    <mergeCell ref="AL53:AN54"/>
    <mergeCell ref="AO53:AQ54"/>
    <mergeCell ref="AR53:AS54"/>
    <mergeCell ref="B53:D54"/>
    <mergeCell ref="E53:F54"/>
    <mergeCell ref="J53:K54"/>
    <mergeCell ref="L53:N54"/>
    <mergeCell ref="O53:Q54"/>
    <mergeCell ref="R53:S54"/>
    <mergeCell ref="W53:X54"/>
    <mergeCell ref="Y53:AA54"/>
    <mergeCell ref="AY50:BA51"/>
    <mergeCell ref="AB50:AD51"/>
    <mergeCell ref="O56:Q57"/>
    <mergeCell ref="R56:S57"/>
    <mergeCell ref="W56:X57"/>
    <mergeCell ref="Y56:AA57"/>
    <mergeCell ref="AW53:AX54"/>
    <mergeCell ref="O65:Q66"/>
    <mergeCell ref="R65:S66"/>
    <mergeCell ref="W65:X66"/>
    <mergeCell ref="Y65:AA66"/>
    <mergeCell ref="O59:Q60"/>
    <mergeCell ref="R59:S60"/>
    <mergeCell ref="W59:X60"/>
    <mergeCell ref="Y59:AA60"/>
    <mergeCell ref="O62:Q63"/>
    <mergeCell ref="R62:S63"/>
    <mergeCell ref="W62:X63"/>
    <mergeCell ref="Y62:AA63"/>
    <mergeCell ref="AY29:BA30"/>
    <mergeCell ref="AO32:AQ33"/>
    <mergeCell ref="AR32:AS33"/>
    <mergeCell ref="AW32:AX33"/>
    <mergeCell ref="AY32:BA33"/>
    <mergeCell ref="AB29:AD30"/>
    <mergeCell ref="AE29:AF30"/>
    <mergeCell ref="AJ29:AK30"/>
    <mergeCell ref="AL29:AN30"/>
    <mergeCell ref="AB32:AD33"/>
    <mergeCell ref="AE32:AF33"/>
    <mergeCell ref="AJ32:AK33"/>
    <mergeCell ref="AL32:AN33"/>
    <mergeCell ref="AO29:AQ30"/>
    <mergeCell ref="AR29:AS30"/>
    <mergeCell ref="AW29:AX30"/>
    <mergeCell ref="AY23:BA24"/>
    <mergeCell ref="AO26:AQ27"/>
    <mergeCell ref="AR26:AS27"/>
    <mergeCell ref="AW26:AX27"/>
    <mergeCell ref="AY26:BA27"/>
    <mergeCell ref="AB23:AD24"/>
    <mergeCell ref="AE23:AF24"/>
    <mergeCell ref="AJ23:AK24"/>
    <mergeCell ref="AL23:AN24"/>
    <mergeCell ref="AB26:AD27"/>
    <mergeCell ref="AE26:AF27"/>
    <mergeCell ref="AJ26:AK27"/>
    <mergeCell ref="AL26:AN27"/>
    <mergeCell ref="AO23:AQ24"/>
    <mergeCell ref="AR23:AS24"/>
    <mergeCell ref="AW23:AX24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67"/>
  <sheetViews>
    <sheetView zoomScale="70" zoomScaleNormal="70" workbookViewId="0">
      <selection activeCell="AH78" sqref="A1:BA78"/>
    </sheetView>
  </sheetViews>
  <sheetFormatPr defaultColWidth="1.75" defaultRowHeight="14.25"/>
  <cols>
    <col min="1" max="1" width="1.75" style="55" customWidth="1"/>
    <col min="2" max="6" width="3" style="55" customWidth="1"/>
    <col min="7" max="9" width="3" style="62" customWidth="1"/>
    <col min="10" max="19" width="3" style="55" customWidth="1"/>
    <col min="20" max="20" width="3" style="62" customWidth="1"/>
    <col min="21" max="21" width="3" style="55" customWidth="1"/>
    <col min="22" max="22" width="3" style="62" customWidth="1"/>
    <col min="23" max="32" width="3" style="55" customWidth="1"/>
    <col min="33" max="33" width="3" style="62" customWidth="1"/>
    <col min="34" max="34" width="3" style="55" customWidth="1"/>
    <col min="35" max="35" width="3" style="62" customWidth="1"/>
    <col min="36" max="45" width="3" style="55" customWidth="1"/>
    <col min="46" max="46" width="3" style="62" customWidth="1"/>
    <col min="47" max="47" width="3" style="55" customWidth="1"/>
    <col min="48" max="48" width="3" style="62" customWidth="1"/>
    <col min="49" max="53" width="3" style="55" customWidth="1"/>
    <col min="54" max="16384" width="1.75" style="55"/>
  </cols>
  <sheetData>
    <row r="1" spans="2:53" ht="24" customHeight="1">
      <c r="B1" s="246" t="s">
        <v>161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</row>
    <row r="2" spans="2:53" ht="24" customHeight="1" thickBot="1"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</row>
    <row r="3" spans="2:53" s="54" customFormat="1" ht="18" customHeight="1" thickBot="1">
      <c r="B3" s="247" t="s">
        <v>84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9"/>
      <c r="O3" s="247" t="s">
        <v>85</v>
      </c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9"/>
      <c r="AB3" s="247" t="s">
        <v>87</v>
      </c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1" t="s">
        <v>88</v>
      </c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3"/>
    </row>
    <row r="4" spans="2:53" s="54" customFormat="1" ht="14.25" customHeight="1"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1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1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3"/>
    </row>
    <row r="5" spans="2:53" ht="14.25" customHeight="1">
      <c r="B5" s="244" t="s">
        <v>238</v>
      </c>
      <c r="C5" s="239"/>
      <c r="D5" s="239"/>
      <c r="E5" s="236">
        <f>SUM(G5:G6)</f>
        <v>81</v>
      </c>
      <c r="F5" s="236"/>
      <c r="G5" s="58">
        <v>32</v>
      </c>
      <c r="H5" s="58" t="s">
        <v>89</v>
      </c>
      <c r="I5" s="58">
        <v>15</v>
      </c>
      <c r="J5" s="236">
        <f>SUM(I5:I6)</f>
        <v>21</v>
      </c>
      <c r="K5" s="236"/>
      <c r="L5" s="239" t="s">
        <v>239</v>
      </c>
      <c r="M5" s="239"/>
      <c r="N5" s="240"/>
      <c r="O5" s="244" t="s">
        <v>210</v>
      </c>
      <c r="P5" s="239"/>
      <c r="Q5" s="239"/>
      <c r="R5" s="236">
        <f>SUM(T5:T6)</f>
        <v>43</v>
      </c>
      <c r="S5" s="236"/>
      <c r="T5" s="58">
        <v>23</v>
      </c>
      <c r="U5" s="58" t="s">
        <v>89</v>
      </c>
      <c r="V5" s="58">
        <v>12</v>
      </c>
      <c r="W5" s="236">
        <f>SUM(V5:V6)</f>
        <v>28</v>
      </c>
      <c r="X5" s="236"/>
      <c r="Y5" s="239" t="s">
        <v>211</v>
      </c>
      <c r="Z5" s="239"/>
      <c r="AA5" s="240"/>
      <c r="AB5" s="244" t="s">
        <v>252</v>
      </c>
      <c r="AC5" s="239"/>
      <c r="AD5" s="239"/>
      <c r="AE5" s="236">
        <f>SUM(AG5:AG6)</f>
        <v>63</v>
      </c>
      <c r="AF5" s="236"/>
      <c r="AG5" s="58">
        <v>31</v>
      </c>
      <c r="AH5" s="58" t="s">
        <v>89</v>
      </c>
      <c r="AI5" s="58">
        <v>4</v>
      </c>
      <c r="AJ5" s="236">
        <f>SUM(AI5:AI6)</f>
        <v>15</v>
      </c>
      <c r="AK5" s="236"/>
      <c r="AL5" s="239" t="s">
        <v>266</v>
      </c>
      <c r="AM5" s="239"/>
      <c r="AN5" s="240"/>
      <c r="AO5" s="244" t="s">
        <v>272</v>
      </c>
      <c r="AP5" s="239"/>
      <c r="AQ5" s="239"/>
      <c r="AR5" s="236">
        <f>SUM(AT5:AT6)</f>
        <v>52</v>
      </c>
      <c r="AS5" s="236"/>
      <c r="AT5" s="58">
        <v>34</v>
      </c>
      <c r="AU5" s="58" t="s">
        <v>89</v>
      </c>
      <c r="AV5" s="58">
        <v>4</v>
      </c>
      <c r="AW5" s="236">
        <f>SUM(AV5:AV6)</f>
        <v>9</v>
      </c>
      <c r="AX5" s="236"/>
      <c r="AY5" s="239" t="s">
        <v>273</v>
      </c>
      <c r="AZ5" s="239"/>
      <c r="BA5" s="240"/>
    </row>
    <row r="6" spans="2:53" ht="14.25" customHeight="1">
      <c r="B6" s="244"/>
      <c r="C6" s="239"/>
      <c r="D6" s="239"/>
      <c r="E6" s="236"/>
      <c r="F6" s="236"/>
      <c r="G6" s="58">
        <v>49</v>
      </c>
      <c r="H6" s="58" t="s">
        <v>89</v>
      </c>
      <c r="I6" s="58">
        <v>6</v>
      </c>
      <c r="J6" s="236"/>
      <c r="K6" s="236"/>
      <c r="L6" s="239"/>
      <c r="M6" s="239"/>
      <c r="N6" s="240"/>
      <c r="O6" s="244"/>
      <c r="P6" s="239"/>
      <c r="Q6" s="239"/>
      <c r="R6" s="236"/>
      <c r="S6" s="236"/>
      <c r="T6" s="58">
        <v>20</v>
      </c>
      <c r="U6" s="58" t="s">
        <v>89</v>
      </c>
      <c r="V6" s="58">
        <v>16</v>
      </c>
      <c r="W6" s="236"/>
      <c r="X6" s="236"/>
      <c r="Y6" s="239"/>
      <c r="Z6" s="239"/>
      <c r="AA6" s="240"/>
      <c r="AB6" s="244"/>
      <c r="AC6" s="239"/>
      <c r="AD6" s="239"/>
      <c r="AE6" s="236"/>
      <c r="AF6" s="236"/>
      <c r="AG6" s="58">
        <v>32</v>
      </c>
      <c r="AH6" s="58" t="s">
        <v>89</v>
      </c>
      <c r="AI6" s="58">
        <v>11</v>
      </c>
      <c r="AJ6" s="236"/>
      <c r="AK6" s="236"/>
      <c r="AL6" s="239"/>
      <c r="AM6" s="239"/>
      <c r="AN6" s="240"/>
      <c r="AO6" s="244"/>
      <c r="AP6" s="239"/>
      <c r="AQ6" s="239"/>
      <c r="AR6" s="236"/>
      <c r="AS6" s="236"/>
      <c r="AT6" s="58">
        <v>18</v>
      </c>
      <c r="AU6" s="58" t="s">
        <v>89</v>
      </c>
      <c r="AV6" s="58">
        <v>5</v>
      </c>
      <c r="AW6" s="236"/>
      <c r="AX6" s="236"/>
      <c r="AY6" s="239"/>
      <c r="AZ6" s="239"/>
      <c r="BA6" s="240"/>
    </row>
    <row r="7" spans="2:53" ht="14.25" customHeight="1">
      <c r="B7" s="57"/>
      <c r="C7" s="58"/>
      <c r="D7" s="58"/>
      <c r="E7" s="56"/>
      <c r="F7" s="56"/>
      <c r="G7" s="58"/>
      <c r="H7" s="58"/>
      <c r="I7" s="58"/>
      <c r="J7" s="56"/>
      <c r="K7" s="56"/>
      <c r="L7" s="58"/>
      <c r="M7" s="58"/>
      <c r="N7" s="58"/>
      <c r="O7" s="57"/>
      <c r="P7" s="58"/>
      <c r="Q7" s="58"/>
      <c r="R7" s="56"/>
      <c r="S7" s="56"/>
      <c r="T7" s="58"/>
      <c r="U7" s="58"/>
      <c r="V7" s="58"/>
      <c r="W7" s="56"/>
      <c r="X7" s="56"/>
      <c r="Y7" s="58"/>
      <c r="Z7" s="58"/>
      <c r="AA7" s="58"/>
      <c r="AB7" s="57"/>
      <c r="AC7" s="58"/>
      <c r="AD7" s="58"/>
      <c r="AE7" s="56"/>
      <c r="AF7" s="56"/>
      <c r="AG7" s="58"/>
      <c r="AH7" s="58"/>
      <c r="AI7" s="58"/>
      <c r="AJ7" s="56"/>
      <c r="AK7" s="56"/>
      <c r="AL7" s="58"/>
      <c r="AM7" s="58"/>
      <c r="AN7" s="58"/>
      <c r="AO7" s="57"/>
      <c r="AP7" s="58"/>
      <c r="AQ7" s="58"/>
      <c r="AR7" s="56"/>
      <c r="AS7" s="56"/>
      <c r="AT7" s="58"/>
      <c r="AU7" s="58"/>
      <c r="AV7" s="58"/>
      <c r="AW7" s="56"/>
      <c r="AX7" s="56"/>
      <c r="AY7" s="58"/>
      <c r="AZ7" s="58"/>
      <c r="BA7" s="63"/>
    </row>
    <row r="8" spans="2:53" ht="14.25" customHeight="1">
      <c r="B8" s="238" t="str">
        <f>B5</f>
        <v>八栄</v>
      </c>
      <c r="C8" s="236"/>
      <c r="D8" s="236"/>
      <c r="E8" s="236">
        <f>SUM(G8:G9)</f>
        <v>74</v>
      </c>
      <c r="F8" s="236"/>
      <c r="G8" s="58">
        <v>43</v>
      </c>
      <c r="H8" s="58" t="s">
        <v>86</v>
      </c>
      <c r="I8" s="58">
        <v>4</v>
      </c>
      <c r="J8" s="236">
        <f>SUM(I8:I9)</f>
        <v>13</v>
      </c>
      <c r="K8" s="236"/>
      <c r="L8" s="239" t="s">
        <v>240</v>
      </c>
      <c r="M8" s="239"/>
      <c r="N8" s="240"/>
      <c r="O8" s="238" t="str">
        <f>O5</f>
        <v>習台二</v>
      </c>
      <c r="P8" s="236"/>
      <c r="Q8" s="236"/>
      <c r="R8" s="236">
        <f>SUM(T8:T9)</f>
        <v>50</v>
      </c>
      <c r="S8" s="236"/>
      <c r="T8" s="58">
        <v>29</v>
      </c>
      <c r="U8" s="58" t="s">
        <v>86</v>
      </c>
      <c r="V8" s="58">
        <v>24</v>
      </c>
      <c r="W8" s="236">
        <f>SUM(V8:V9)</f>
        <v>45</v>
      </c>
      <c r="X8" s="236"/>
      <c r="Y8" s="239" t="s">
        <v>212</v>
      </c>
      <c r="Z8" s="239"/>
      <c r="AA8" s="240"/>
      <c r="AB8" s="238" t="str">
        <f>AB5</f>
        <v>八木北</v>
      </c>
      <c r="AC8" s="236"/>
      <c r="AD8" s="236"/>
      <c r="AE8" s="236">
        <f>SUM(AG8:AG9)</f>
        <v>49</v>
      </c>
      <c r="AF8" s="236"/>
      <c r="AG8" s="58">
        <v>23</v>
      </c>
      <c r="AH8" s="58" t="s">
        <v>86</v>
      </c>
      <c r="AI8" s="58">
        <v>7</v>
      </c>
      <c r="AJ8" s="236">
        <f>SUM(AI8:AI9)</f>
        <v>17</v>
      </c>
      <c r="AK8" s="236"/>
      <c r="AL8" s="239" t="s">
        <v>267</v>
      </c>
      <c r="AM8" s="239"/>
      <c r="AN8" s="240"/>
      <c r="AO8" s="238" t="str">
        <f>AO5</f>
        <v>坪井</v>
      </c>
      <c r="AP8" s="236"/>
      <c r="AQ8" s="236"/>
      <c r="AR8" s="236">
        <f>SUM(AT8:AT9)</f>
        <v>50</v>
      </c>
      <c r="AS8" s="236"/>
      <c r="AT8" s="58">
        <v>22</v>
      </c>
      <c r="AU8" s="58" t="s">
        <v>86</v>
      </c>
      <c r="AV8" s="58">
        <v>13</v>
      </c>
      <c r="AW8" s="236">
        <f>SUM(AV8:AV9)</f>
        <v>20</v>
      </c>
      <c r="AX8" s="236"/>
      <c r="AY8" s="239" t="s">
        <v>255</v>
      </c>
      <c r="AZ8" s="239"/>
      <c r="BA8" s="240"/>
    </row>
    <row r="9" spans="2:53" ht="14.25" customHeight="1">
      <c r="B9" s="238"/>
      <c r="C9" s="236"/>
      <c r="D9" s="236"/>
      <c r="E9" s="236"/>
      <c r="F9" s="236"/>
      <c r="G9" s="58">
        <v>31</v>
      </c>
      <c r="H9" s="58" t="s">
        <v>86</v>
      </c>
      <c r="I9" s="58">
        <v>9</v>
      </c>
      <c r="J9" s="236"/>
      <c r="K9" s="236"/>
      <c r="L9" s="239"/>
      <c r="M9" s="239"/>
      <c r="N9" s="240"/>
      <c r="O9" s="238"/>
      <c r="P9" s="236"/>
      <c r="Q9" s="236"/>
      <c r="R9" s="236"/>
      <c r="S9" s="236"/>
      <c r="T9" s="58">
        <v>21</v>
      </c>
      <c r="U9" s="58" t="s">
        <v>86</v>
      </c>
      <c r="V9" s="58">
        <v>21</v>
      </c>
      <c r="W9" s="236"/>
      <c r="X9" s="236"/>
      <c r="Y9" s="239"/>
      <c r="Z9" s="239"/>
      <c r="AA9" s="240"/>
      <c r="AB9" s="238"/>
      <c r="AC9" s="236"/>
      <c r="AD9" s="236"/>
      <c r="AE9" s="236"/>
      <c r="AF9" s="236"/>
      <c r="AG9" s="58">
        <v>26</v>
      </c>
      <c r="AH9" s="58" t="s">
        <v>86</v>
      </c>
      <c r="AI9" s="58">
        <v>10</v>
      </c>
      <c r="AJ9" s="236"/>
      <c r="AK9" s="236"/>
      <c r="AL9" s="239"/>
      <c r="AM9" s="239"/>
      <c r="AN9" s="240"/>
      <c r="AO9" s="238"/>
      <c r="AP9" s="236"/>
      <c r="AQ9" s="236"/>
      <c r="AR9" s="236"/>
      <c r="AS9" s="236"/>
      <c r="AT9" s="58">
        <v>28</v>
      </c>
      <c r="AU9" s="58" t="s">
        <v>86</v>
      </c>
      <c r="AV9" s="58">
        <v>7</v>
      </c>
      <c r="AW9" s="236"/>
      <c r="AX9" s="236"/>
      <c r="AY9" s="239"/>
      <c r="AZ9" s="239"/>
      <c r="BA9" s="240"/>
    </row>
    <row r="10" spans="2:53" ht="14.25" customHeight="1">
      <c r="B10" s="57"/>
      <c r="C10" s="58"/>
      <c r="D10" s="58"/>
      <c r="E10" s="56"/>
      <c r="F10" s="56"/>
      <c r="G10" s="58"/>
      <c r="H10" s="58"/>
      <c r="I10" s="58"/>
      <c r="J10" s="56"/>
      <c r="K10" s="56"/>
      <c r="L10" s="58"/>
      <c r="M10" s="58"/>
      <c r="N10" s="58"/>
      <c r="O10" s="57"/>
      <c r="P10" s="58"/>
      <c r="Q10" s="58"/>
      <c r="R10" s="56"/>
      <c r="S10" s="56"/>
      <c r="T10" s="58"/>
      <c r="U10" s="58"/>
      <c r="V10" s="58"/>
      <c r="W10" s="56"/>
      <c r="X10" s="56"/>
      <c r="Y10" s="58"/>
      <c r="Z10" s="58"/>
      <c r="AA10" s="58"/>
      <c r="AB10" s="57"/>
      <c r="AC10" s="58"/>
      <c r="AD10" s="58"/>
      <c r="AE10" s="56"/>
      <c r="AF10" s="56"/>
      <c r="AG10" s="58"/>
      <c r="AH10" s="58"/>
      <c r="AI10" s="58"/>
      <c r="AJ10" s="56"/>
      <c r="AK10" s="56"/>
      <c r="AL10" s="58"/>
      <c r="AM10" s="58"/>
      <c r="AN10" s="58"/>
      <c r="AO10" s="57"/>
      <c r="AP10" s="58"/>
      <c r="AQ10" s="58"/>
      <c r="AR10" s="56"/>
      <c r="AS10" s="56"/>
      <c r="AT10" s="58"/>
      <c r="AU10" s="58"/>
      <c r="AV10" s="58"/>
      <c r="AW10" s="56"/>
      <c r="AX10" s="56"/>
      <c r="AY10" s="58"/>
      <c r="AZ10" s="58"/>
      <c r="BA10" s="63"/>
    </row>
    <row r="11" spans="2:53" ht="14.25" customHeight="1">
      <c r="B11" s="238" t="str">
        <f>B5</f>
        <v>八栄</v>
      </c>
      <c r="C11" s="236"/>
      <c r="D11" s="236"/>
      <c r="E11" s="236">
        <f>SUM(G11:G12)</f>
        <v>69</v>
      </c>
      <c r="F11" s="236"/>
      <c r="G11" s="58">
        <v>44</v>
      </c>
      <c r="H11" s="58" t="s">
        <v>86</v>
      </c>
      <c r="I11" s="58">
        <v>2</v>
      </c>
      <c r="J11" s="236">
        <f>SUM(I11:I12)</f>
        <v>2</v>
      </c>
      <c r="K11" s="236"/>
      <c r="L11" s="239" t="s">
        <v>232</v>
      </c>
      <c r="M11" s="239"/>
      <c r="N11" s="240"/>
      <c r="O11" s="238" t="str">
        <f>O5</f>
        <v>習台二</v>
      </c>
      <c r="P11" s="236"/>
      <c r="Q11" s="236"/>
      <c r="R11" s="236">
        <f>SUM(T11:T12)</f>
        <v>59</v>
      </c>
      <c r="S11" s="236"/>
      <c r="T11" s="58">
        <v>37</v>
      </c>
      <c r="U11" s="58" t="s">
        <v>86</v>
      </c>
      <c r="V11" s="58">
        <v>7</v>
      </c>
      <c r="W11" s="236">
        <f>SUM(V11:V12)</f>
        <v>21</v>
      </c>
      <c r="X11" s="236"/>
      <c r="Y11" s="239" t="s">
        <v>213</v>
      </c>
      <c r="Z11" s="239"/>
      <c r="AA11" s="240"/>
      <c r="AB11" s="238" t="str">
        <f>AB5</f>
        <v>八木北</v>
      </c>
      <c r="AC11" s="236"/>
      <c r="AD11" s="236"/>
      <c r="AE11" s="236">
        <f>SUM(AG11:AG12)</f>
        <v>57</v>
      </c>
      <c r="AF11" s="236"/>
      <c r="AG11" s="58">
        <v>25</v>
      </c>
      <c r="AH11" s="58" t="s">
        <v>86</v>
      </c>
      <c r="AI11" s="58">
        <v>7</v>
      </c>
      <c r="AJ11" s="236">
        <f>SUM(AI11:AI12)</f>
        <v>15</v>
      </c>
      <c r="AK11" s="236"/>
      <c r="AL11" s="239" t="s">
        <v>268</v>
      </c>
      <c r="AM11" s="239"/>
      <c r="AN11" s="240"/>
      <c r="AO11" s="238" t="str">
        <f>AO5</f>
        <v>坪井</v>
      </c>
      <c r="AP11" s="236"/>
      <c r="AQ11" s="236"/>
      <c r="AR11" s="236">
        <f>SUM(AT11:AT12)</f>
        <v>52</v>
      </c>
      <c r="AS11" s="236"/>
      <c r="AT11" s="58">
        <v>26</v>
      </c>
      <c r="AU11" s="58" t="s">
        <v>86</v>
      </c>
      <c r="AV11" s="58">
        <v>8</v>
      </c>
      <c r="AW11" s="236">
        <f>SUM(AV11:AV12)</f>
        <v>14</v>
      </c>
      <c r="AX11" s="236"/>
      <c r="AY11" s="239" t="s">
        <v>274</v>
      </c>
      <c r="AZ11" s="239"/>
      <c r="BA11" s="240"/>
    </row>
    <row r="12" spans="2:53" ht="14.25" customHeight="1">
      <c r="B12" s="238"/>
      <c r="C12" s="236"/>
      <c r="D12" s="236"/>
      <c r="E12" s="236"/>
      <c r="F12" s="236"/>
      <c r="G12" s="58">
        <v>25</v>
      </c>
      <c r="H12" s="58" t="s">
        <v>86</v>
      </c>
      <c r="I12" s="58">
        <v>0</v>
      </c>
      <c r="J12" s="236"/>
      <c r="K12" s="236"/>
      <c r="L12" s="239"/>
      <c r="M12" s="239"/>
      <c r="N12" s="240"/>
      <c r="O12" s="238"/>
      <c r="P12" s="236"/>
      <c r="Q12" s="236"/>
      <c r="R12" s="236"/>
      <c r="S12" s="236"/>
      <c r="T12" s="58">
        <v>22</v>
      </c>
      <c r="U12" s="58" t="s">
        <v>86</v>
      </c>
      <c r="V12" s="58">
        <v>14</v>
      </c>
      <c r="W12" s="236"/>
      <c r="X12" s="236"/>
      <c r="Y12" s="239"/>
      <c r="Z12" s="239"/>
      <c r="AA12" s="240"/>
      <c r="AB12" s="238"/>
      <c r="AC12" s="236"/>
      <c r="AD12" s="236"/>
      <c r="AE12" s="236"/>
      <c r="AF12" s="236"/>
      <c r="AG12" s="58">
        <v>32</v>
      </c>
      <c r="AH12" s="58" t="s">
        <v>86</v>
      </c>
      <c r="AI12" s="58">
        <v>8</v>
      </c>
      <c r="AJ12" s="236"/>
      <c r="AK12" s="236"/>
      <c r="AL12" s="239"/>
      <c r="AM12" s="239"/>
      <c r="AN12" s="240"/>
      <c r="AO12" s="238"/>
      <c r="AP12" s="236"/>
      <c r="AQ12" s="236"/>
      <c r="AR12" s="236"/>
      <c r="AS12" s="236"/>
      <c r="AT12" s="58">
        <v>26</v>
      </c>
      <c r="AU12" s="58" t="s">
        <v>86</v>
      </c>
      <c r="AV12" s="58">
        <v>6</v>
      </c>
      <c r="AW12" s="236"/>
      <c r="AX12" s="236"/>
      <c r="AY12" s="239"/>
      <c r="AZ12" s="239"/>
      <c r="BA12" s="240"/>
    </row>
    <row r="13" spans="2:53" ht="14.25" customHeight="1">
      <c r="B13" s="57"/>
      <c r="C13" s="58"/>
      <c r="D13" s="58"/>
      <c r="E13" s="56"/>
      <c r="F13" s="56"/>
      <c r="G13" s="58"/>
      <c r="H13" s="58"/>
      <c r="I13" s="58"/>
      <c r="J13" s="56"/>
      <c r="K13" s="56"/>
      <c r="L13" s="58"/>
      <c r="M13" s="58"/>
      <c r="N13" s="58"/>
      <c r="O13" s="57"/>
      <c r="P13" s="58"/>
      <c r="Q13" s="58"/>
      <c r="R13" s="56"/>
      <c r="S13" s="56"/>
      <c r="T13" s="58"/>
      <c r="U13" s="58"/>
      <c r="V13" s="58"/>
      <c r="W13" s="56"/>
      <c r="X13" s="56"/>
      <c r="Y13" s="58"/>
      <c r="Z13" s="58"/>
      <c r="AA13" s="58"/>
      <c r="AB13" s="57"/>
      <c r="AC13" s="58"/>
      <c r="AD13" s="58"/>
      <c r="AE13" s="56"/>
      <c r="AF13" s="56"/>
      <c r="AG13" s="58"/>
      <c r="AH13" s="58"/>
      <c r="AI13" s="58"/>
      <c r="AJ13" s="56"/>
      <c r="AK13" s="56"/>
      <c r="AL13" s="58"/>
      <c r="AM13" s="58"/>
      <c r="AN13" s="58"/>
      <c r="AO13" s="57"/>
      <c r="AP13" s="58"/>
      <c r="AQ13" s="58"/>
      <c r="AR13" s="56"/>
      <c r="AS13" s="56"/>
      <c r="AT13" s="58"/>
      <c r="AU13" s="58"/>
      <c r="AV13" s="58"/>
      <c r="AW13" s="56"/>
      <c r="AX13" s="56"/>
      <c r="AY13" s="58"/>
      <c r="AZ13" s="58"/>
      <c r="BA13" s="63"/>
    </row>
    <row r="14" spans="2:53" ht="14.25" customHeight="1">
      <c r="B14" s="238" t="str">
        <f>L5</f>
        <v>田喜野井</v>
      </c>
      <c r="C14" s="236"/>
      <c r="D14" s="236"/>
      <c r="E14" s="236">
        <f>SUM(G14:G15)</f>
        <v>39</v>
      </c>
      <c r="F14" s="236"/>
      <c r="G14" s="58">
        <v>30</v>
      </c>
      <c r="H14" s="58" t="s">
        <v>86</v>
      </c>
      <c r="I14" s="58">
        <v>23</v>
      </c>
      <c r="J14" s="236">
        <f>SUM(I14:I15)</f>
        <v>37</v>
      </c>
      <c r="K14" s="236"/>
      <c r="L14" s="236" t="str">
        <f>L8</f>
        <v>二和</v>
      </c>
      <c r="M14" s="236"/>
      <c r="N14" s="237"/>
      <c r="O14" s="238" t="str">
        <f>Y5</f>
        <v>法典</v>
      </c>
      <c r="P14" s="236"/>
      <c r="Q14" s="236"/>
      <c r="R14" s="236">
        <f>SUM(T14:T15)</f>
        <v>37</v>
      </c>
      <c r="S14" s="236"/>
      <c r="T14" s="58">
        <v>19</v>
      </c>
      <c r="U14" s="58" t="s">
        <v>86</v>
      </c>
      <c r="V14" s="58">
        <v>24</v>
      </c>
      <c r="W14" s="236">
        <f>SUM(V14:V15)</f>
        <v>34</v>
      </c>
      <c r="X14" s="236"/>
      <c r="Y14" s="236" t="str">
        <f>Y8</f>
        <v>薬円台</v>
      </c>
      <c r="Z14" s="236"/>
      <c r="AA14" s="237"/>
      <c r="AB14" s="238" t="str">
        <f>AB5</f>
        <v>八木北</v>
      </c>
      <c r="AC14" s="236"/>
      <c r="AD14" s="236"/>
      <c r="AE14" s="236">
        <f>SUM(AG14:AG15)</f>
        <v>66</v>
      </c>
      <c r="AF14" s="236"/>
      <c r="AG14" s="58">
        <v>36</v>
      </c>
      <c r="AH14" s="58" t="s">
        <v>86</v>
      </c>
      <c r="AI14" s="58">
        <v>9</v>
      </c>
      <c r="AJ14" s="236">
        <f>SUM(AI14:AI15)</f>
        <v>22</v>
      </c>
      <c r="AK14" s="236"/>
      <c r="AL14" s="239" t="s">
        <v>253</v>
      </c>
      <c r="AM14" s="239"/>
      <c r="AN14" s="240"/>
      <c r="AO14" s="238" t="str">
        <f>AO5</f>
        <v>坪井</v>
      </c>
      <c r="AP14" s="236"/>
      <c r="AQ14" s="236"/>
      <c r="AR14" s="236">
        <f>SUM(AT14:AT15)</f>
        <v>88</v>
      </c>
      <c r="AS14" s="236"/>
      <c r="AT14" s="58">
        <v>38</v>
      </c>
      <c r="AU14" s="58" t="s">
        <v>86</v>
      </c>
      <c r="AV14" s="58">
        <v>4</v>
      </c>
      <c r="AW14" s="236">
        <f>SUM(AV14:AV15)</f>
        <v>4</v>
      </c>
      <c r="AX14" s="236"/>
      <c r="AY14" s="239" t="s">
        <v>254</v>
      </c>
      <c r="AZ14" s="239"/>
      <c r="BA14" s="240"/>
    </row>
    <row r="15" spans="2:53" ht="14.25" customHeight="1">
      <c r="B15" s="238"/>
      <c r="C15" s="236"/>
      <c r="D15" s="236"/>
      <c r="E15" s="236"/>
      <c r="F15" s="236"/>
      <c r="G15" s="58">
        <v>9</v>
      </c>
      <c r="H15" s="58" t="s">
        <v>86</v>
      </c>
      <c r="I15" s="58">
        <v>14</v>
      </c>
      <c r="J15" s="236"/>
      <c r="K15" s="236"/>
      <c r="L15" s="236"/>
      <c r="M15" s="236"/>
      <c r="N15" s="237"/>
      <c r="O15" s="238"/>
      <c r="P15" s="236"/>
      <c r="Q15" s="236"/>
      <c r="R15" s="236"/>
      <c r="S15" s="236"/>
      <c r="T15" s="58">
        <v>18</v>
      </c>
      <c r="U15" s="58" t="s">
        <v>86</v>
      </c>
      <c r="V15" s="58">
        <v>10</v>
      </c>
      <c r="W15" s="236"/>
      <c r="X15" s="236"/>
      <c r="Y15" s="236"/>
      <c r="Z15" s="236"/>
      <c r="AA15" s="237"/>
      <c r="AB15" s="238"/>
      <c r="AC15" s="236"/>
      <c r="AD15" s="236"/>
      <c r="AE15" s="236"/>
      <c r="AF15" s="236"/>
      <c r="AG15" s="58">
        <v>30</v>
      </c>
      <c r="AH15" s="58" t="s">
        <v>86</v>
      </c>
      <c r="AI15" s="58">
        <v>13</v>
      </c>
      <c r="AJ15" s="236"/>
      <c r="AK15" s="236"/>
      <c r="AL15" s="239"/>
      <c r="AM15" s="239"/>
      <c r="AN15" s="240"/>
      <c r="AO15" s="238"/>
      <c r="AP15" s="236"/>
      <c r="AQ15" s="236"/>
      <c r="AR15" s="236"/>
      <c r="AS15" s="236"/>
      <c r="AT15" s="58">
        <v>50</v>
      </c>
      <c r="AU15" s="58" t="s">
        <v>86</v>
      </c>
      <c r="AV15" s="58">
        <v>0</v>
      </c>
      <c r="AW15" s="236"/>
      <c r="AX15" s="236"/>
      <c r="AY15" s="239"/>
      <c r="AZ15" s="239"/>
      <c r="BA15" s="240"/>
    </row>
    <row r="16" spans="2:53" ht="14.25" customHeight="1">
      <c r="B16" s="57"/>
      <c r="C16" s="58"/>
      <c r="D16" s="58"/>
      <c r="E16" s="56"/>
      <c r="F16" s="56"/>
      <c r="G16" s="58"/>
      <c r="H16" s="58"/>
      <c r="I16" s="58"/>
      <c r="J16" s="56"/>
      <c r="K16" s="56"/>
      <c r="L16" s="58"/>
      <c r="M16" s="58"/>
      <c r="N16" s="58"/>
      <c r="O16" s="57"/>
      <c r="P16" s="58"/>
      <c r="Q16" s="58"/>
      <c r="R16" s="56"/>
      <c r="S16" s="56"/>
      <c r="T16" s="58"/>
      <c r="U16" s="58"/>
      <c r="V16" s="58"/>
      <c r="W16" s="56"/>
      <c r="X16" s="56"/>
      <c r="Y16" s="58"/>
      <c r="Z16" s="58"/>
      <c r="AA16" s="58"/>
      <c r="AB16" s="57"/>
      <c r="AC16" s="58"/>
      <c r="AD16" s="58"/>
      <c r="AE16" s="56"/>
      <c r="AF16" s="56"/>
      <c r="AG16" s="58"/>
      <c r="AH16" s="58"/>
      <c r="AI16" s="58"/>
      <c r="AJ16" s="56"/>
      <c r="AK16" s="56"/>
      <c r="AL16" s="58"/>
      <c r="AM16" s="58"/>
      <c r="AN16" s="58"/>
      <c r="AO16" s="57"/>
      <c r="AP16" s="58"/>
      <c r="AQ16" s="58"/>
      <c r="AR16" s="56"/>
      <c r="AS16" s="56"/>
      <c r="AT16" s="58"/>
      <c r="AU16" s="58"/>
      <c r="AV16" s="58"/>
      <c r="AW16" s="56"/>
      <c r="AX16" s="56"/>
      <c r="AY16" s="58"/>
      <c r="AZ16" s="58"/>
      <c r="BA16" s="63"/>
    </row>
    <row r="17" spans="2:53" ht="14.25" customHeight="1">
      <c r="B17" s="238" t="str">
        <f>L5</f>
        <v>田喜野井</v>
      </c>
      <c r="C17" s="236"/>
      <c r="D17" s="236"/>
      <c r="E17" s="236">
        <f>SUM(G17:G18)</f>
        <v>65</v>
      </c>
      <c r="F17" s="236"/>
      <c r="G17" s="58">
        <v>37</v>
      </c>
      <c r="H17" s="58" t="s">
        <v>86</v>
      </c>
      <c r="I17" s="58">
        <v>6</v>
      </c>
      <c r="J17" s="236">
        <f>SUM(I17:I18)</f>
        <v>13</v>
      </c>
      <c r="K17" s="236"/>
      <c r="L17" s="236" t="str">
        <f>L11</f>
        <v>飯山満</v>
      </c>
      <c r="M17" s="236"/>
      <c r="N17" s="237"/>
      <c r="O17" s="238" t="str">
        <f>Y5</f>
        <v>法典</v>
      </c>
      <c r="P17" s="236"/>
      <c r="Q17" s="236"/>
      <c r="R17" s="236">
        <f>SUM(T17:T18)</f>
        <v>56</v>
      </c>
      <c r="S17" s="236"/>
      <c r="T17" s="58">
        <v>44</v>
      </c>
      <c r="U17" s="58" t="s">
        <v>86</v>
      </c>
      <c r="V17" s="58">
        <v>2</v>
      </c>
      <c r="W17" s="236">
        <f>SUM(V17:V18)</f>
        <v>16</v>
      </c>
      <c r="X17" s="236"/>
      <c r="Y17" s="236" t="str">
        <f>Y11</f>
        <v>南本町</v>
      </c>
      <c r="Z17" s="236"/>
      <c r="AA17" s="237"/>
      <c r="AB17" s="238" t="str">
        <f>AL5</f>
        <v>市場</v>
      </c>
      <c r="AC17" s="236"/>
      <c r="AD17" s="236"/>
      <c r="AE17" s="236">
        <f>SUM(AG17:AG18)</f>
        <v>28</v>
      </c>
      <c r="AF17" s="236"/>
      <c r="AG17" s="58">
        <v>12</v>
      </c>
      <c r="AH17" s="58" t="s">
        <v>86</v>
      </c>
      <c r="AI17" s="58">
        <v>11</v>
      </c>
      <c r="AJ17" s="236">
        <f>SUM(AI17:AI18)</f>
        <v>23</v>
      </c>
      <c r="AK17" s="236"/>
      <c r="AL17" s="236" t="str">
        <f>AL8</f>
        <v>行田</v>
      </c>
      <c r="AM17" s="236"/>
      <c r="AN17" s="237"/>
      <c r="AO17" s="238" t="str">
        <f>AY5</f>
        <v>高二</v>
      </c>
      <c r="AP17" s="236"/>
      <c r="AQ17" s="236"/>
      <c r="AR17" s="236">
        <f>SUM(AT17:AT18)</f>
        <v>30</v>
      </c>
      <c r="AS17" s="236"/>
      <c r="AT17" s="58">
        <v>10</v>
      </c>
      <c r="AU17" s="58" t="s">
        <v>86</v>
      </c>
      <c r="AV17" s="58">
        <v>15</v>
      </c>
      <c r="AW17" s="236">
        <f>SUM(AV17:AV18)</f>
        <v>24</v>
      </c>
      <c r="AX17" s="236"/>
      <c r="AY17" s="236" t="str">
        <f>AY8</f>
        <v>三山</v>
      </c>
      <c r="AZ17" s="236"/>
      <c r="BA17" s="237"/>
    </row>
    <row r="18" spans="2:53" ht="14.25" customHeight="1">
      <c r="B18" s="238"/>
      <c r="C18" s="236"/>
      <c r="D18" s="236"/>
      <c r="E18" s="236"/>
      <c r="F18" s="236"/>
      <c r="G18" s="58">
        <v>28</v>
      </c>
      <c r="H18" s="58" t="s">
        <v>86</v>
      </c>
      <c r="I18" s="58">
        <v>7</v>
      </c>
      <c r="J18" s="236"/>
      <c r="K18" s="236"/>
      <c r="L18" s="236"/>
      <c r="M18" s="236"/>
      <c r="N18" s="237"/>
      <c r="O18" s="238"/>
      <c r="P18" s="236"/>
      <c r="Q18" s="236"/>
      <c r="R18" s="236"/>
      <c r="S18" s="236"/>
      <c r="T18" s="58">
        <v>12</v>
      </c>
      <c r="U18" s="58" t="s">
        <v>86</v>
      </c>
      <c r="V18" s="58">
        <v>14</v>
      </c>
      <c r="W18" s="236"/>
      <c r="X18" s="236"/>
      <c r="Y18" s="236"/>
      <c r="Z18" s="236"/>
      <c r="AA18" s="237"/>
      <c r="AB18" s="238"/>
      <c r="AC18" s="236"/>
      <c r="AD18" s="236"/>
      <c r="AE18" s="236"/>
      <c r="AF18" s="236"/>
      <c r="AG18" s="58">
        <v>16</v>
      </c>
      <c r="AH18" s="58" t="s">
        <v>86</v>
      </c>
      <c r="AI18" s="58">
        <v>12</v>
      </c>
      <c r="AJ18" s="236"/>
      <c r="AK18" s="236"/>
      <c r="AL18" s="236"/>
      <c r="AM18" s="236"/>
      <c r="AN18" s="237"/>
      <c r="AO18" s="238"/>
      <c r="AP18" s="236"/>
      <c r="AQ18" s="236"/>
      <c r="AR18" s="236"/>
      <c r="AS18" s="236"/>
      <c r="AT18" s="58">
        <v>20</v>
      </c>
      <c r="AU18" s="58" t="s">
        <v>86</v>
      </c>
      <c r="AV18" s="58">
        <v>9</v>
      </c>
      <c r="AW18" s="236"/>
      <c r="AX18" s="236"/>
      <c r="AY18" s="236"/>
      <c r="AZ18" s="236"/>
      <c r="BA18" s="237"/>
    </row>
    <row r="19" spans="2:53" ht="14.25" customHeight="1">
      <c r="B19" s="57"/>
      <c r="C19" s="58"/>
      <c r="D19" s="58"/>
      <c r="E19" s="56"/>
      <c r="F19" s="56"/>
      <c r="G19" s="58"/>
      <c r="H19" s="58"/>
      <c r="I19" s="58"/>
      <c r="J19" s="56"/>
      <c r="K19" s="56"/>
      <c r="L19" s="58"/>
      <c r="M19" s="58"/>
      <c r="N19" s="58"/>
      <c r="O19" s="57"/>
      <c r="P19" s="58"/>
      <c r="Q19" s="58"/>
      <c r="R19" s="56"/>
      <c r="S19" s="56"/>
      <c r="T19" s="58"/>
      <c r="U19" s="58"/>
      <c r="V19" s="58"/>
      <c r="W19" s="56"/>
      <c r="X19" s="56"/>
      <c r="Y19" s="58"/>
      <c r="Z19" s="58"/>
      <c r="AA19" s="58"/>
      <c r="AB19" s="57"/>
      <c r="AC19" s="58"/>
      <c r="AD19" s="58"/>
      <c r="AE19" s="56"/>
      <c r="AF19" s="56"/>
      <c r="AG19" s="58"/>
      <c r="AH19" s="58"/>
      <c r="AI19" s="58"/>
      <c r="AJ19" s="56"/>
      <c r="AK19" s="56"/>
      <c r="AL19" s="58"/>
      <c r="AM19" s="58"/>
      <c r="AN19" s="58"/>
      <c r="AO19" s="57"/>
      <c r="AP19" s="58"/>
      <c r="AQ19" s="58"/>
      <c r="AR19" s="56"/>
      <c r="AS19" s="56"/>
      <c r="AT19" s="58"/>
      <c r="AU19" s="58"/>
      <c r="AV19" s="58"/>
      <c r="AW19" s="56"/>
      <c r="AX19" s="56"/>
      <c r="AY19" s="58"/>
      <c r="AZ19" s="58"/>
      <c r="BA19" s="63"/>
    </row>
    <row r="20" spans="2:53" ht="14.25" customHeight="1">
      <c r="B20" s="238" t="str">
        <f>L8</f>
        <v>二和</v>
      </c>
      <c r="C20" s="236"/>
      <c r="D20" s="236"/>
      <c r="E20" s="236">
        <f>SUM(G20:G21)</f>
        <v>65</v>
      </c>
      <c r="F20" s="236"/>
      <c r="G20" s="58">
        <v>30</v>
      </c>
      <c r="H20" s="58" t="s">
        <v>86</v>
      </c>
      <c r="I20" s="58">
        <v>6</v>
      </c>
      <c r="J20" s="236">
        <f>SUM(I20:I21)</f>
        <v>14</v>
      </c>
      <c r="K20" s="236"/>
      <c r="L20" s="236" t="str">
        <f>L11</f>
        <v>飯山満</v>
      </c>
      <c r="M20" s="236"/>
      <c r="N20" s="237"/>
      <c r="O20" s="238" t="str">
        <f>Y8</f>
        <v>薬円台</v>
      </c>
      <c r="P20" s="236"/>
      <c r="Q20" s="236"/>
      <c r="R20" s="236">
        <f>SUM(T20:T21)</f>
        <v>68</v>
      </c>
      <c r="S20" s="236"/>
      <c r="T20" s="58">
        <v>38</v>
      </c>
      <c r="U20" s="58" t="s">
        <v>86</v>
      </c>
      <c r="V20" s="58">
        <v>4</v>
      </c>
      <c r="W20" s="236">
        <f>SUM(V20:V21)</f>
        <v>16</v>
      </c>
      <c r="X20" s="236"/>
      <c r="Y20" s="236" t="str">
        <f>Y11</f>
        <v>南本町</v>
      </c>
      <c r="Z20" s="236"/>
      <c r="AA20" s="237"/>
      <c r="AB20" s="238" t="str">
        <f>AL5</f>
        <v>市場</v>
      </c>
      <c r="AC20" s="236"/>
      <c r="AD20" s="236"/>
      <c r="AE20" s="236">
        <f>SUM(AG20:AG21)</f>
        <v>35</v>
      </c>
      <c r="AF20" s="236"/>
      <c r="AG20" s="58">
        <v>16</v>
      </c>
      <c r="AH20" s="58" t="s">
        <v>86</v>
      </c>
      <c r="AI20" s="58">
        <v>15</v>
      </c>
      <c r="AJ20" s="236">
        <f>SUM(AI20:AI21)</f>
        <v>34</v>
      </c>
      <c r="AK20" s="236"/>
      <c r="AL20" s="236" t="str">
        <f>AL11</f>
        <v>塚田</v>
      </c>
      <c r="AM20" s="236"/>
      <c r="AN20" s="237"/>
      <c r="AO20" s="238" t="str">
        <f>AY5</f>
        <v>高二</v>
      </c>
      <c r="AP20" s="236"/>
      <c r="AQ20" s="236"/>
      <c r="AR20" s="236">
        <f>SUM(AT20:AT21)</f>
        <v>36</v>
      </c>
      <c r="AS20" s="236"/>
      <c r="AT20" s="58">
        <v>13</v>
      </c>
      <c r="AU20" s="58" t="s">
        <v>86</v>
      </c>
      <c r="AV20" s="58">
        <v>9</v>
      </c>
      <c r="AW20" s="236">
        <f>SUM(AV20:AV21)</f>
        <v>19</v>
      </c>
      <c r="AX20" s="236"/>
      <c r="AY20" s="236" t="str">
        <f>AY11</f>
        <v>習台一</v>
      </c>
      <c r="AZ20" s="236"/>
      <c r="BA20" s="237"/>
    </row>
    <row r="21" spans="2:53" ht="14.25" customHeight="1">
      <c r="B21" s="238"/>
      <c r="C21" s="236"/>
      <c r="D21" s="236"/>
      <c r="E21" s="236"/>
      <c r="F21" s="236"/>
      <c r="G21" s="58">
        <v>35</v>
      </c>
      <c r="H21" s="58" t="s">
        <v>86</v>
      </c>
      <c r="I21" s="58">
        <v>8</v>
      </c>
      <c r="J21" s="236"/>
      <c r="K21" s="236"/>
      <c r="L21" s="236"/>
      <c r="M21" s="236"/>
      <c r="N21" s="237"/>
      <c r="O21" s="238"/>
      <c r="P21" s="236"/>
      <c r="Q21" s="236"/>
      <c r="R21" s="236"/>
      <c r="S21" s="236"/>
      <c r="T21" s="58">
        <v>30</v>
      </c>
      <c r="U21" s="58" t="s">
        <v>86</v>
      </c>
      <c r="V21" s="58">
        <v>12</v>
      </c>
      <c r="W21" s="236"/>
      <c r="X21" s="236"/>
      <c r="Y21" s="236"/>
      <c r="Z21" s="236"/>
      <c r="AA21" s="237"/>
      <c r="AB21" s="238"/>
      <c r="AC21" s="236"/>
      <c r="AD21" s="236"/>
      <c r="AE21" s="236"/>
      <c r="AF21" s="236"/>
      <c r="AG21" s="58">
        <v>19</v>
      </c>
      <c r="AH21" s="58" t="s">
        <v>86</v>
      </c>
      <c r="AI21" s="58">
        <v>19</v>
      </c>
      <c r="AJ21" s="236"/>
      <c r="AK21" s="236"/>
      <c r="AL21" s="236"/>
      <c r="AM21" s="236"/>
      <c r="AN21" s="237"/>
      <c r="AO21" s="238"/>
      <c r="AP21" s="236"/>
      <c r="AQ21" s="236"/>
      <c r="AR21" s="236"/>
      <c r="AS21" s="236"/>
      <c r="AT21" s="58">
        <v>23</v>
      </c>
      <c r="AU21" s="58" t="s">
        <v>86</v>
      </c>
      <c r="AV21" s="58">
        <v>10</v>
      </c>
      <c r="AW21" s="236"/>
      <c r="AX21" s="236"/>
      <c r="AY21" s="236"/>
      <c r="AZ21" s="236"/>
      <c r="BA21" s="237"/>
    </row>
    <row r="22" spans="2:53" ht="14.25" customHeight="1">
      <c r="B22" s="57"/>
      <c r="C22" s="58"/>
      <c r="D22" s="58"/>
      <c r="E22" s="56"/>
      <c r="F22" s="56"/>
      <c r="G22" s="58"/>
      <c r="H22" s="58"/>
      <c r="I22" s="58"/>
      <c r="J22" s="56"/>
      <c r="K22" s="56"/>
      <c r="L22" s="58"/>
      <c r="M22" s="58"/>
      <c r="N22" s="58"/>
      <c r="O22" s="57"/>
      <c r="P22" s="58"/>
      <c r="Q22" s="58"/>
      <c r="R22" s="56"/>
      <c r="S22" s="56"/>
      <c r="T22" s="58"/>
      <c r="U22" s="58"/>
      <c r="V22" s="58"/>
      <c r="W22" s="56"/>
      <c r="X22" s="56"/>
      <c r="Y22" s="58"/>
      <c r="Z22" s="58"/>
      <c r="AA22" s="58"/>
      <c r="AB22" s="57"/>
      <c r="AC22" s="58"/>
      <c r="AD22" s="58"/>
      <c r="AE22" s="56"/>
      <c r="AF22" s="56"/>
      <c r="AG22" s="58"/>
      <c r="AH22" s="58"/>
      <c r="AI22" s="58"/>
      <c r="AJ22" s="56"/>
      <c r="AK22" s="56"/>
      <c r="AL22" s="58"/>
      <c r="AM22" s="58"/>
      <c r="AN22" s="58"/>
      <c r="AO22" s="57"/>
      <c r="AP22" s="58"/>
      <c r="AQ22" s="58"/>
      <c r="AR22" s="56"/>
      <c r="AS22" s="56"/>
      <c r="AT22" s="58"/>
      <c r="AU22" s="58"/>
      <c r="AV22" s="58"/>
      <c r="AW22" s="56"/>
      <c r="AX22" s="56"/>
      <c r="AY22" s="58"/>
      <c r="AZ22" s="58"/>
      <c r="BA22" s="63"/>
    </row>
    <row r="23" spans="2:53" ht="14.25" customHeight="1">
      <c r="B23" s="238"/>
      <c r="C23" s="236"/>
      <c r="D23" s="236"/>
      <c r="E23" s="236"/>
      <c r="F23" s="236"/>
      <c r="G23" s="58"/>
      <c r="H23" s="58"/>
      <c r="I23" s="58"/>
      <c r="J23" s="236"/>
      <c r="K23" s="236"/>
      <c r="L23" s="236"/>
      <c r="M23" s="236"/>
      <c r="N23" s="237"/>
      <c r="O23" s="238"/>
      <c r="P23" s="236"/>
      <c r="Q23" s="236"/>
      <c r="R23" s="236"/>
      <c r="S23" s="236"/>
      <c r="T23" s="58"/>
      <c r="U23" s="58"/>
      <c r="V23" s="58"/>
      <c r="W23" s="236"/>
      <c r="X23" s="236"/>
      <c r="Y23" s="236"/>
      <c r="Z23" s="236"/>
      <c r="AA23" s="237"/>
      <c r="AB23" s="238" t="str">
        <f>AL5</f>
        <v>市場</v>
      </c>
      <c r="AC23" s="236"/>
      <c r="AD23" s="236"/>
      <c r="AE23" s="236">
        <v>20</v>
      </c>
      <c r="AF23" s="236"/>
      <c r="AG23" s="58"/>
      <c r="AH23" s="58" t="s">
        <v>86</v>
      </c>
      <c r="AI23" s="58"/>
      <c r="AJ23" s="236">
        <f>SUM(AI23:AI24)</f>
        <v>0</v>
      </c>
      <c r="AK23" s="236"/>
      <c r="AL23" s="236" t="str">
        <f>AL14</f>
        <v>若松</v>
      </c>
      <c r="AM23" s="236"/>
      <c r="AN23" s="237"/>
      <c r="AO23" s="238" t="str">
        <f>AY5</f>
        <v>高二</v>
      </c>
      <c r="AP23" s="236"/>
      <c r="AQ23" s="236"/>
      <c r="AR23" s="236">
        <f>SUM(AT23:AT24)</f>
        <v>70</v>
      </c>
      <c r="AS23" s="236"/>
      <c r="AT23" s="58">
        <v>28</v>
      </c>
      <c r="AU23" s="58" t="s">
        <v>86</v>
      </c>
      <c r="AV23" s="58">
        <v>3</v>
      </c>
      <c r="AW23" s="236">
        <f>SUM(AV23:AV24)</f>
        <v>3</v>
      </c>
      <c r="AX23" s="236"/>
      <c r="AY23" s="236" t="str">
        <f>AY14</f>
        <v>金杉</v>
      </c>
      <c r="AZ23" s="236"/>
      <c r="BA23" s="237"/>
    </row>
    <row r="24" spans="2:53" ht="14.25" customHeight="1">
      <c r="B24" s="238"/>
      <c r="C24" s="236"/>
      <c r="D24" s="236"/>
      <c r="E24" s="236"/>
      <c r="F24" s="236"/>
      <c r="G24" s="58"/>
      <c r="H24" s="58"/>
      <c r="I24" s="58"/>
      <c r="J24" s="236"/>
      <c r="K24" s="236"/>
      <c r="L24" s="236"/>
      <c r="M24" s="236"/>
      <c r="N24" s="237"/>
      <c r="O24" s="238"/>
      <c r="P24" s="236"/>
      <c r="Q24" s="236"/>
      <c r="R24" s="236"/>
      <c r="S24" s="236"/>
      <c r="T24" s="58"/>
      <c r="U24" s="58"/>
      <c r="V24" s="58"/>
      <c r="W24" s="236"/>
      <c r="X24" s="236"/>
      <c r="Y24" s="236"/>
      <c r="Z24" s="236"/>
      <c r="AA24" s="237"/>
      <c r="AB24" s="238"/>
      <c r="AC24" s="236"/>
      <c r="AD24" s="236"/>
      <c r="AE24" s="236"/>
      <c r="AF24" s="236"/>
      <c r="AG24" s="58"/>
      <c r="AH24" s="58" t="s">
        <v>86</v>
      </c>
      <c r="AI24" s="58"/>
      <c r="AJ24" s="236"/>
      <c r="AK24" s="236"/>
      <c r="AL24" s="236"/>
      <c r="AM24" s="236"/>
      <c r="AN24" s="237"/>
      <c r="AO24" s="238"/>
      <c r="AP24" s="236"/>
      <c r="AQ24" s="236"/>
      <c r="AR24" s="236"/>
      <c r="AS24" s="236"/>
      <c r="AT24" s="58">
        <v>42</v>
      </c>
      <c r="AU24" s="58" t="s">
        <v>86</v>
      </c>
      <c r="AV24" s="58">
        <v>0</v>
      </c>
      <c r="AW24" s="236"/>
      <c r="AX24" s="236"/>
      <c r="AY24" s="236"/>
      <c r="AZ24" s="236"/>
      <c r="BA24" s="237"/>
    </row>
    <row r="25" spans="2:53" ht="14.25" customHeight="1">
      <c r="B25" s="57"/>
      <c r="C25" s="58"/>
      <c r="D25" s="58"/>
      <c r="E25" s="56"/>
      <c r="F25" s="56"/>
      <c r="G25" s="58"/>
      <c r="H25" s="58"/>
      <c r="I25" s="58"/>
      <c r="J25" s="56"/>
      <c r="K25" s="56"/>
      <c r="L25" s="58"/>
      <c r="M25" s="58"/>
      <c r="N25" s="58"/>
      <c r="O25" s="57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63"/>
      <c r="AB25" s="57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63"/>
      <c r="AO25" s="57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63"/>
    </row>
    <row r="26" spans="2:53" ht="14.25" customHeight="1">
      <c r="B26" s="238"/>
      <c r="C26" s="236"/>
      <c r="D26" s="236"/>
      <c r="E26" s="236"/>
      <c r="F26" s="236"/>
      <c r="G26" s="58"/>
      <c r="H26" s="58"/>
      <c r="I26" s="58"/>
      <c r="J26" s="236"/>
      <c r="K26" s="236"/>
      <c r="L26" s="236"/>
      <c r="M26" s="236"/>
      <c r="N26" s="236"/>
      <c r="O26" s="238"/>
      <c r="P26" s="236"/>
      <c r="Q26" s="236"/>
      <c r="R26" s="236"/>
      <c r="S26" s="236"/>
      <c r="T26" s="58"/>
      <c r="U26" s="58"/>
      <c r="V26" s="58"/>
      <c r="W26" s="236"/>
      <c r="X26" s="236"/>
      <c r="Y26" s="236"/>
      <c r="Z26" s="236"/>
      <c r="AA26" s="237"/>
      <c r="AB26" s="238" t="str">
        <f>AL8</f>
        <v>行田</v>
      </c>
      <c r="AC26" s="236"/>
      <c r="AD26" s="236"/>
      <c r="AE26" s="236">
        <f>SUM(AG26:AG27)</f>
        <v>39</v>
      </c>
      <c r="AF26" s="236"/>
      <c r="AG26" s="58">
        <v>23</v>
      </c>
      <c r="AH26" s="58" t="s">
        <v>86</v>
      </c>
      <c r="AI26" s="58">
        <v>11</v>
      </c>
      <c r="AJ26" s="236">
        <f>SUM(AI26:AI27)</f>
        <v>21</v>
      </c>
      <c r="AK26" s="236"/>
      <c r="AL26" s="236" t="str">
        <f>AL11</f>
        <v>塚田</v>
      </c>
      <c r="AM26" s="236"/>
      <c r="AN26" s="237"/>
      <c r="AO26" s="238" t="str">
        <f>AY8</f>
        <v>三山</v>
      </c>
      <c r="AP26" s="236"/>
      <c r="AQ26" s="236"/>
      <c r="AR26" s="236">
        <f>SUM(AT26:AT27)</f>
        <v>42</v>
      </c>
      <c r="AS26" s="236"/>
      <c r="AT26" s="58">
        <v>20</v>
      </c>
      <c r="AU26" s="58" t="s">
        <v>86</v>
      </c>
      <c r="AV26" s="58">
        <v>4</v>
      </c>
      <c r="AW26" s="236">
        <f>SUM(AV26:AV27)</f>
        <v>20</v>
      </c>
      <c r="AX26" s="236"/>
      <c r="AY26" s="236" t="str">
        <f>AY11</f>
        <v>習台一</v>
      </c>
      <c r="AZ26" s="236"/>
      <c r="BA26" s="237"/>
    </row>
    <row r="27" spans="2:53" ht="14.25" customHeight="1">
      <c r="B27" s="238"/>
      <c r="C27" s="236"/>
      <c r="D27" s="236"/>
      <c r="E27" s="236"/>
      <c r="F27" s="236"/>
      <c r="G27" s="58"/>
      <c r="H27" s="58"/>
      <c r="I27" s="58"/>
      <c r="J27" s="236"/>
      <c r="K27" s="236"/>
      <c r="L27" s="236"/>
      <c r="M27" s="236"/>
      <c r="N27" s="236"/>
      <c r="O27" s="238"/>
      <c r="P27" s="236"/>
      <c r="Q27" s="236"/>
      <c r="R27" s="236"/>
      <c r="S27" s="236"/>
      <c r="T27" s="58"/>
      <c r="U27" s="58"/>
      <c r="V27" s="58"/>
      <c r="W27" s="236"/>
      <c r="X27" s="236"/>
      <c r="Y27" s="236"/>
      <c r="Z27" s="236"/>
      <c r="AA27" s="237"/>
      <c r="AB27" s="238"/>
      <c r="AC27" s="236"/>
      <c r="AD27" s="236"/>
      <c r="AE27" s="236"/>
      <c r="AF27" s="236"/>
      <c r="AG27" s="58">
        <v>16</v>
      </c>
      <c r="AH27" s="58" t="s">
        <v>86</v>
      </c>
      <c r="AI27" s="58">
        <v>10</v>
      </c>
      <c r="AJ27" s="236"/>
      <c r="AK27" s="236"/>
      <c r="AL27" s="236"/>
      <c r="AM27" s="236"/>
      <c r="AN27" s="237"/>
      <c r="AO27" s="238"/>
      <c r="AP27" s="236"/>
      <c r="AQ27" s="236"/>
      <c r="AR27" s="236"/>
      <c r="AS27" s="236"/>
      <c r="AT27" s="58">
        <v>22</v>
      </c>
      <c r="AU27" s="58" t="s">
        <v>86</v>
      </c>
      <c r="AV27" s="58">
        <v>16</v>
      </c>
      <c r="AW27" s="236"/>
      <c r="AX27" s="236"/>
      <c r="AY27" s="236"/>
      <c r="AZ27" s="236"/>
      <c r="BA27" s="237"/>
    </row>
    <row r="28" spans="2:53" ht="14.25" customHeight="1">
      <c r="B28" s="57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7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63"/>
      <c r="AB28" s="57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63"/>
      <c r="AO28" s="57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63"/>
    </row>
    <row r="29" spans="2:53" ht="14.25" customHeight="1">
      <c r="B29" s="238"/>
      <c r="C29" s="236"/>
      <c r="D29" s="236"/>
      <c r="E29" s="236"/>
      <c r="F29" s="236"/>
      <c r="G29" s="58"/>
      <c r="H29" s="58"/>
      <c r="I29" s="58"/>
      <c r="J29" s="236"/>
      <c r="K29" s="236"/>
      <c r="L29" s="236"/>
      <c r="M29" s="236"/>
      <c r="N29" s="236"/>
      <c r="O29" s="238"/>
      <c r="P29" s="236"/>
      <c r="Q29" s="236"/>
      <c r="R29" s="236"/>
      <c r="S29" s="236"/>
      <c r="T29" s="58"/>
      <c r="U29" s="58"/>
      <c r="V29" s="58"/>
      <c r="W29" s="236"/>
      <c r="X29" s="236"/>
      <c r="Y29" s="236"/>
      <c r="Z29" s="236"/>
      <c r="AA29" s="237"/>
      <c r="AB29" s="238" t="str">
        <f>AL8</f>
        <v>行田</v>
      </c>
      <c r="AC29" s="236"/>
      <c r="AD29" s="236"/>
      <c r="AE29" s="236">
        <f>SUM(AG29:AG30)</f>
        <v>38</v>
      </c>
      <c r="AF29" s="236"/>
      <c r="AG29" s="58">
        <v>26</v>
      </c>
      <c r="AH29" s="58" t="s">
        <v>86</v>
      </c>
      <c r="AI29" s="58">
        <v>2</v>
      </c>
      <c r="AJ29" s="236">
        <f>SUM(AI29:AI30)</f>
        <v>5</v>
      </c>
      <c r="AK29" s="236"/>
      <c r="AL29" s="236" t="str">
        <f>AL14</f>
        <v>若松</v>
      </c>
      <c r="AM29" s="236"/>
      <c r="AN29" s="237"/>
      <c r="AO29" s="238" t="str">
        <f>AY8</f>
        <v>三山</v>
      </c>
      <c r="AP29" s="236"/>
      <c r="AQ29" s="236"/>
      <c r="AR29" s="236">
        <f>SUM(AT29:AT30)</f>
        <v>37</v>
      </c>
      <c r="AS29" s="236"/>
      <c r="AT29" s="58">
        <v>14</v>
      </c>
      <c r="AU29" s="58" t="s">
        <v>86</v>
      </c>
      <c r="AV29" s="58">
        <v>9</v>
      </c>
      <c r="AW29" s="236">
        <f>SUM(AV29:AV30)</f>
        <v>13</v>
      </c>
      <c r="AX29" s="236"/>
      <c r="AY29" s="236" t="str">
        <f>AY14</f>
        <v>金杉</v>
      </c>
      <c r="AZ29" s="236"/>
      <c r="BA29" s="237"/>
    </row>
    <row r="30" spans="2:53" ht="14.25" customHeight="1">
      <c r="B30" s="238"/>
      <c r="C30" s="236"/>
      <c r="D30" s="236"/>
      <c r="E30" s="236"/>
      <c r="F30" s="236"/>
      <c r="G30" s="58"/>
      <c r="H30" s="58"/>
      <c r="I30" s="58"/>
      <c r="J30" s="236"/>
      <c r="K30" s="236"/>
      <c r="L30" s="236"/>
      <c r="M30" s="236"/>
      <c r="N30" s="236"/>
      <c r="O30" s="238"/>
      <c r="P30" s="236"/>
      <c r="Q30" s="236"/>
      <c r="R30" s="236"/>
      <c r="S30" s="236"/>
      <c r="T30" s="58"/>
      <c r="U30" s="58"/>
      <c r="V30" s="58"/>
      <c r="W30" s="236"/>
      <c r="X30" s="236"/>
      <c r="Y30" s="236"/>
      <c r="Z30" s="236"/>
      <c r="AA30" s="237"/>
      <c r="AB30" s="238"/>
      <c r="AC30" s="236"/>
      <c r="AD30" s="236"/>
      <c r="AE30" s="236"/>
      <c r="AF30" s="236"/>
      <c r="AG30" s="58">
        <v>12</v>
      </c>
      <c r="AH30" s="58" t="s">
        <v>86</v>
      </c>
      <c r="AI30" s="58">
        <v>3</v>
      </c>
      <c r="AJ30" s="236"/>
      <c r="AK30" s="236"/>
      <c r="AL30" s="236"/>
      <c r="AM30" s="236"/>
      <c r="AN30" s="237"/>
      <c r="AO30" s="238"/>
      <c r="AP30" s="236"/>
      <c r="AQ30" s="236"/>
      <c r="AR30" s="236"/>
      <c r="AS30" s="236"/>
      <c r="AT30" s="58">
        <v>23</v>
      </c>
      <c r="AU30" s="58" t="s">
        <v>86</v>
      </c>
      <c r="AV30" s="58">
        <v>4</v>
      </c>
      <c r="AW30" s="236"/>
      <c r="AX30" s="236"/>
      <c r="AY30" s="236"/>
      <c r="AZ30" s="236"/>
      <c r="BA30" s="237"/>
    </row>
    <row r="31" spans="2:53" ht="14.25" customHeight="1"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7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63"/>
      <c r="AB31" s="57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63"/>
      <c r="AO31" s="57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63"/>
    </row>
    <row r="32" spans="2:53" ht="14.25" customHeight="1">
      <c r="B32" s="238"/>
      <c r="C32" s="236"/>
      <c r="D32" s="236"/>
      <c r="E32" s="236"/>
      <c r="F32" s="236"/>
      <c r="G32" s="58"/>
      <c r="H32" s="58"/>
      <c r="I32" s="58"/>
      <c r="J32" s="236"/>
      <c r="K32" s="236"/>
      <c r="L32" s="236"/>
      <c r="M32" s="236"/>
      <c r="N32" s="236"/>
      <c r="O32" s="238"/>
      <c r="P32" s="236"/>
      <c r="Q32" s="236"/>
      <c r="R32" s="236"/>
      <c r="S32" s="236"/>
      <c r="T32" s="58"/>
      <c r="U32" s="58"/>
      <c r="V32" s="58"/>
      <c r="W32" s="236"/>
      <c r="X32" s="236"/>
      <c r="Y32" s="236"/>
      <c r="Z32" s="236"/>
      <c r="AA32" s="237"/>
      <c r="AB32" s="238" t="str">
        <f>AL11</f>
        <v>塚田</v>
      </c>
      <c r="AC32" s="236"/>
      <c r="AD32" s="236"/>
      <c r="AE32" s="236">
        <f>SUM(AG32:AG33)</f>
        <v>49</v>
      </c>
      <c r="AF32" s="236"/>
      <c r="AG32" s="58">
        <v>31</v>
      </c>
      <c r="AH32" s="58" t="s">
        <v>86</v>
      </c>
      <c r="AI32" s="58">
        <v>8</v>
      </c>
      <c r="AJ32" s="236">
        <f>SUM(AI32:AI33)</f>
        <v>22</v>
      </c>
      <c r="AK32" s="236"/>
      <c r="AL32" s="236" t="str">
        <f>AL14</f>
        <v>若松</v>
      </c>
      <c r="AM32" s="236"/>
      <c r="AN32" s="237"/>
      <c r="AO32" s="238" t="str">
        <f>AY11</f>
        <v>習台一</v>
      </c>
      <c r="AP32" s="236"/>
      <c r="AQ32" s="236"/>
      <c r="AR32" s="236">
        <f>SUM(AT32:AT33)</f>
        <v>45</v>
      </c>
      <c r="AS32" s="236"/>
      <c r="AT32" s="58">
        <v>23</v>
      </c>
      <c r="AU32" s="58" t="s">
        <v>86</v>
      </c>
      <c r="AV32" s="58">
        <v>14</v>
      </c>
      <c r="AW32" s="236">
        <f>SUM(AV32:AV33)</f>
        <v>17</v>
      </c>
      <c r="AX32" s="236"/>
      <c r="AY32" s="236" t="str">
        <f>AY14</f>
        <v>金杉</v>
      </c>
      <c r="AZ32" s="236"/>
      <c r="BA32" s="237"/>
    </row>
    <row r="33" spans="2:54" ht="14.25" customHeight="1">
      <c r="B33" s="238"/>
      <c r="C33" s="236"/>
      <c r="D33" s="236"/>
      <c r="E33" s="236"/>
      <c r="F33" s="236"/>
      <c r="G33" s="58"/>
      <c r="H33" s="58"/>
      <c r="I33" s="58"/>
      <c r="J33" s="236"/>
      <c r="K33" s="236"/>
      <c r="L33" s="236"/>
      <c r="M33" s="236"/>
      <c r="N33" s="236"/>
      <c r="O33" s="238"/>
      <c r="P33" s="236"/>
      <c r="Q33" s="236"/>
      <c r="R33" s="236"/>
      <c r="S33" s="236"/>
      <c r="T33" s="58"/>
      <c r="U33" s="58"/>
      <c r="V33" s="58"/>
      <c r="W33" s="236"/>
      <c r="X33" s="236"/>
      <c r="Y33" s="236"/>
      <c r="Z33" s="236"/>
      <c r="AA33" s="237"/>
      <c r="AB33" s="238"/>
      <c r="AC33" s="236"/>
      <c r="AD33" s="236"/>
      <c r="AE33" s="236"/>
      <c r="AF33" s="236"/>
      <c r="AG33" s="58">
        <v>18</v>
      </c>
      <c r="AH33" s="58" t="s">
        <v>86</v>
      </c>
      <c r="AI33" s="58">
        <v>14</v>
      </c>
      <c r="AJ33" s="236"/>
      <c r="AK33" s="236"/>
      <c r="AL33" s="236"/>
      <c r="AM33" s="236"/>
      <c r="AN33" s="237"/>
      <c r="AO33" s="238"/>
      <c r="AP33" s="236"/>
      <c r="AQ33" s="236"/>
      <c r="AR33" s="236"/>
      <c r="AS33" s="236"/>
      <c r="AT33" s="58">
        <v>22</v>
      </c>
      <c r="AU33" s="58" t="s">
        <v>86</v>
      </c>
      <c r="AV33" s="58">
        <v>3</v>
      </c>
      <c r="AW33" s="236"/>
      <c r="AX33" s="236"/>
      <c r="AY33" s="236"/>
      <c r="AZ33" s="236"/>
      <c r="BA33" s="237"/>
    </row>
    <row r="34" spans="2:54" ht="14.25" customHeight="1" thickBot="1">
      <c r="B34" s="57"/>
      <c r="C34" s="58"/>
      <c r="D34" s="58"/>
      <c r="E34" s="56"/>
      <c r="F34" s="56"/>
      <c r="G34" s="58"/>
      <c r="H34" s="58"/>
      <c r="I34" s="58"/>
      <c r="J34" s="56"/>
      <c r="K34" s="56"/>
      <c r="L34" s="58"/>
      <c r="M34" s="58"/>
      <c r="N34" s="58"/>
      <c r="O34" s="57"/>
      <c r="P34" s="58"/>
      <c r="Q34" s="58"/>
      <c r="R34" s="56"/>
      <c r="S34" s="56"/>
      <c r="T34" s="58"/>
      <c r="U34" s="58"/>
      <c r="V34" s="58"/>
      <c r="W34" s="56"/>
      <c r="X34" s="56"/>
      <c r="Y34" s="58"/>
      <c r="Z34" s="58"/>
      <c r="AA34" s="58"/>
      <c r="AB34" s="57"/>
      <c r="AC34" s="58"/>
      <c r="AD34" s="58"/>
      <c r="AE34" s="56"/>
      <c r="AF34" s="56"/>
      <c r="AG34" s="58"/>
      <c r="AH34" s="58"/>
      <c r="AI34" s="58"/>
      <c r="AJ34" s="56"/>
      <c r="AK34" s="56"/>
      <c r="AL34" s="58"/>
      <c r="AM34" s="58"/>
      <c r="AN34" s="58"/>
      <c r="AO34" s="59"/>
      <c r="AP34" s="60"/>
      <c r="AQ34" s="60"/>
      <c r="AR34" s="77"/>
      <c r="AS34" s="77"/>
      <c r="AT34" s="60"/>
      <c r="AU34" s="60"/>
      <c r="AV34" s="60"/>
      <c r="AW34" s="77"/>
      <c r="AX34" s="77"/>
      <c r="AY34" s="60"/>
      <c r="AZ34" s="60"/>
      <c r="BA34" s="61"/>
    </row>
    <row r="35" spans="2:54" ht="14.25" customHeight="1" thickBot="1">
      <c r="B35" s="247" t="s">
        <v>135</v>
      </c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9"/>
      <c r="O35" s="247" t="s">
        <v>136</v>
      </c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9"/>
      <c r="AB35" s="247" t="s">
        <v>123</v>
      </c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9"/>
      <c r="AO35" s="247" t="s">
        <v>137</v>
      </c>
      <c r="AP35" s="248"/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9"/>
    </row>
    <row r="36" spans="2:54" s="54" customFormat="1" ht="14.25" customHeight="1"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1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1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1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3"/>
    </row>
    <row r="37" spans="2:54" ht="14.25" customHeight="1">
      <c r="B37" s="244" t="s">
        <v>269</v>
      </c>
      <c r="C37" s="239"/>
      <c r="D37" s="239"/>
      <c r="E37" s="236">
        <f>SUM(G37:G38)</f>
        <v>38</v>
      </c>
      <c r="F37" s="236"/>
      <c r="G37" s="58">
        <v>13</v>
      </c>
      <c r="H37" s="58" t="s">
        <v>89</v>
      </c>
      <c r="I37" s="58">
        <v>20</v>
      </c>
      <c r="J37" s="236">
        <f>SUM(I37:I38)</f>
        <v>36</v>
      </c>
      <c r="K37" s="236"/>
      <c r="L37" s="239" t="s">
        <v>270</v>
      </c>
      <c r="M37" s="239"/>
      <c r="N37" s="240"/>
      <c r="O37" s="244" t="s">
        <v>261</v>
      </c>
      <c r="P37" s="239"/>
      <c r="Q37" s="239"/>
      <c r="R37" s="236">
        <f>SUM(T37:T38)</f>
        <v>36</v>
      </c>
      <c r="S37" s="236"/>
      <c r="T37" s="58">
        <v>20</v>
      </c>
      <c r="U37" s="58" t="s">
        <v>89</v>
      </c>
      <c r="V37" s="58">
        <v>11</v>
      </c>
      <c r="W37" s="236">
        <f>SUM(V37:V38)</f>
        <v>29</v>
      </c>
      <c r="X37" s="236"/>
      <c r="Y37" s="239" t="s">
        <v>262</v>
      </c>
      <c r="Z37" s="239"/>
      <c r="AA37" s="240"/>
      <c r="AB37" s="244" t="s">
        <v>234</v>
      </c>
      <c r="AC37" s="239"/>
      <c r="AD37" s="239"/>
      <c r="AE37" s="236">
        <f>SUM(AG37:AG38)</f>
        <v>44</v>
      </c>
      <c r="AF37" s="236"/>
      <c r="AG37" s="58">
        <v>25</v>
      </c>
      <c r="AH37" s="58" t="s">
        <v>89</v>
      </c>
      <c r="AI37" s="58">
        <v>8</v>
      </c>
      <c r="AJ37" s="236">
        <f>SUM(AI37:AI38)</f>
        <v>16</v>
      </c>
      <c r="AK37" s="236"/>
      <c r="AL37" s="239" t="s">
        <v>235</v>
      </c>
      <c r="AM37" s="239"/>
      <c r="AN37" s="240"/>
      <c r="AO37" s="244" t="s">
        <v>221</v>
      </c>
      <c r="AP37" s="239"/>
      <c r="AQ37" s="239"/>
      <c r="AR37" s="236">
        <f>SUM(AT37:AT38)</f>
        <v>42</v>
      </c>
      <c r="AS37" s="236"/>
      <c r="AT37" s="58">
        <v>22</v>
      </c>
      <c r="AU37" s="58" t="s">
        <v>89</v>
      </c>
      <c r="AV37" s="58">
        <v>15</v>
      </c>
      <c r="AW37" s="236">
        <f>SUM(AV37:AV38)</f>
        <v>40</v>
      </c>
      <c r="AX37" s="236"/>
      <c r="AY37" s="239" t="s">
        <v>222</v>
      </c>
      <c r="AZ37" s="239"/>
      <c r="BA37" s="240"/>
    </row>
    <row r="38" spans="2:54" ht="14.25" customHeight="1">
      <c r="B38" s="244"/>
      <c r="C38" s="239"/>
      <c r="D38" s="239"/>
      <c r="E38" s="236"/>
      <c r="F38" s="236"/>
      <c r="G38" s="58">
        <v>25</v>
      </c>
      <c r="H38" s="58" t="s">
        <v>89</v>
      </c>
      <c r="I38" s="58">
        <v>16</v>
      </c>
      <c r="J38" s="236"/>
      <c r="K38" s="236"/>
      <c r="L38" s="239"/>
      <c r="M38" s="239"/>
      <c r="N38" s="240"/>
      <c r="O38" s="244"/>
      <c r="P38" s="239"/>
      <c r="Q38" s="239"/>
      <c r="R38" s="236"/>
      <c r="S38" s="236"/>
      <c r="T38" s="58">
        <v>16</v>
      </c>
      <c r="U38" s="58" t="s">
        <v>89</v>
      </c>
      <c r="V38" s="58">
        <v>18</v>
      </c>
      <c r="W38" s="236"/>
      <c r="X38" s="236"/>
      <c r="Y38" s="239"/>
      <c r="Z38" s="239"/>
      <c r="AA38" s="240"/>
      <c r="AB38" s="244"/>
      <c r="AC38" s="239"/>
      <c r="AD38" s="239"/>
      <c r="AE38" s="236"/>
      <c r="AF38" s="236"/>
      <c r="AG38" s="58">
        <v>19</v>
      </c>
      <c r="AH38" s="58" t="s">
        <v>89</v>
      </c>
      <c r="AI38" s="58">
        <v>8</v>
      </c>
      <c r="AJ38" s="236"/>
      <c r="AK38" s="236"/>
      <c r="AL38" s="239"/>
      <c r="AM38" s="239"/>
      <c r="AN38" s="240"/>
      <c r="AO38" s="244"/>
      <c r="AP38" s="239"/>
      <c r="AQ38" s="239"/>
      <c r="AR38" s="236"/>
      <c r="AS38" s="236"/>
      <c r="AT38" s="58">
        <v>20</v>
      </c>
      <c r="AU38" s="58" t="s">
        <v>89</v>
      </c>
      <c r="AV38" s="58">
        <v>25</v>
      </c>
      <c r="AW38" s="236"/>
      <c r="AX38" s="236"/>
      <c r="AY38" s="239"/>
      <c r="AZ38" s="239"/>
      <c r="BA38" s="240"/>
      <c r="BB38" s="56"/>
    </row>
    <row r="39" spans="2:54" ht="14.25" customHeight="1">
      <c r="B39" s="57"/>
      <c r="C39" s="58"/>
      <c r="D39" s="58"/>
      <c r="E39" s="56"/>
      <c r="F39" s="56"/>
      <c r="G39" s="58"/>
      <c r="H39" s="58"/>
      <c r="I39" s="58"/>
      <c r="J39" s="56"/>
      <c r="K39" s="56"/>
      <c r="L39" s="58"/>
      <c r="M39" s="58"/>
      <c r="N39" s="58"/>
      <c r="O39" s="57"/>
      <c r="P39" s="58"/>
      <c r="Q39" s="58"/>
      <c r="R39" s="56"/>
      <c r="S39" s="56"/>
      <c r="T39" s="58"/>
      <c r="U39" s="58"/>
      <c r="V39" s="58"/>
      <c r="W39" s="56"/>
      <c r="X39" s="56"/>
      <c r="Y39" s="58"/>
      <c r="Z39" s="58"/>
      <c r="AA39" s="58"/>
      <c r="AB39" s="57"/>
      <c r="AC39" s="58"/>
      <c r="AD39" s="58"/>
      <c r="AE39" s="56"/>
      <c r="AF39" s="56"/>
      <c r="AG39" s="58"/>
      <c r="AH39" s="58"/>
      <c r="AI39" s="58"/>
      <c r="AJ39" s="56"/>
      <c r="AK39" s="56"/>
      <c r="AL39" s="58"/>
      <c r="AM39" s="58"/>
      <c r="AN39" s="58"/>
      <c r="AO39" s="57"/>
      <c r="AP39" s="58"/>
      <c r="AQ39" s="58"/>
      <c r="AR39" s="56"/>
      <c r="AS39" s="56"/>
      <c r="AT39" s="58"/>
      <c r="AU39" s="58"/>
      <c r="AV39" s="58"/>
      <c r="AW39" s="56"/>
      <c r="AX39" s="56"/>
      <c r="AY39" s="58"/>
      <c r="AZ39" s="58"/>
      <c r="BA39" s="63"/>
      <c r="BB39" s="56"/>
    </row>
    <row r="40" spans="2:54" ht="14.25" customHeight="1">
      <c r="B40" s="238" t="str">
        <f>B37</f>
        <v>高郷</v>
      </c>
      <c r="C40" s="236"/>
      <c r="D40" s="236"/>
      <c r="E40" s="236">
        <f>SUM(G40:G41)</f>
        <v>35</v>
      </c>
      <c r="F40" s="236"/>
      <c r="G40" s="58">
        <v>11</v>
      </c>
      <c r="H40" s="58" t="s">
        <v>86</v>
      </c>
      <c r="I40" s="58">
        <v>10</v>
      </c>
      <c r="J40" s="236">
        <f>SUM(I40:I41)</f>
        <v>21</v>
      </c>
      <c r="K40" s="236"/>
      <c r="L40" s="239" t="s">
        <v>180</v>
      </c>
      <c r="M40" s="239"/>
      <c r="N40" s="240"/>
      <c r="O40" s="238" t="str">
        <f>O37</f>
        <v>小栗原</v>
      </c>
      <c r="P40" s="236"/>
      <c r="Q40" s="236"/>
      <c r="R40" s="236">
        <f>SUM(T40:T41)</f>
        <v>33</v>
      </c>
      <c r="S40" s="236"/>
      <c r="T40" s="58">
        <v>11</v>
      </c>
      <c r="U40" s="58" t="s">
        <v>86</v>
      </c>
      <c r="V40" s="58">
        <v>4</v>
      </c>
      <c r="W40" s="236">
        <f>SUM(V40:V41)</f>
        <v>19</v>
      </c>
      <c r="X40" s="236"/>
      <c r="Y40" s="239" t="s">
        <v>263</v>
      </c>
      <c r="Z40" s="239"/>
      <c r="AA40" s="240"/>
      <c r="AB40" s="238" t="str">
        <f>AB37</f>
        <v>高根東</v>
      </c>
      <c r="AC40" s="236"/>
      <c r="AD40" s="236"/>
      <c r="AE40" s="236">
        <f>SUM(AG40:AG41)</f>
        <v>46</v>
      </c>
      <c r="AF40" s="236"/>
      <c r="AG40" s="58">
        <v>15</v>
      </c>
      <c r="AH40" s="58" t="s">
        <v>86</v>
      </c>
      <c r="AI40" s="58">
        <v>10</v>
      </c>
      <c r="AJ40" s="236">
        <f>SUM(AI40:AI41)</f>
        <v>21</v>
      </c>
      <c r="AK40" s="236"/>
      <c r="AL40" s="239" t="s">
        <v>236</v>
      </c>
      <c r="AM40" s="239"/>
      <c r="AN40" s="240"/>
      <c r="AO40" s="238" t="str">
        <f>AO37</f>
        <v>SUN’ｓ</v>
      </c>
      <c r="AP40" s="236"/>
      <c r="AQ40" s="236"/>
      <c r="AR40" s="236">
        <f>SUM(AT40:AT41)</f>
        <v>42</v>
      </c>
      <c r="AS40" s="236"/>
      <c r="AT40" s="58">
        <v>14</v>
      </c>
      <c r="AU40" s="58" t="s">
        <v>86</v>
      </c>
      <c r="AV40" s="58">
        <v>12</v>
      </c>
      <c r="AW40" s="236">
        <f>SUM(AV40:AV41)</f>
        <v>24</v>
      </c>
      <c r="AX40" s="236"/>
      <c r="AY40" s="239" t="s">
        <v>223</v>
      </c>
      <c r="AZ40" s="239"/>
      <c r="BA40" s="240"/>
      <c r="BB40" s="56"/>
    </row>
    <row r="41" spans="2:54" ht="14.25" customHeight="1">
      <c r="B41" s="238"/>
      <c r="C41" s="236"/>
      <c r="D41" s="236"/>
      <c r="E41" s="236"/>
      <c r="F41" s="236"/>
      <c r="G41" s="58">
        <v>24</v>
      </c>
      <c r="H41" s="58" t="s">
        <v>86</v>
      </c>
      <c r="I41" s="58">
        <v>11</v>
      </c>
      <c r="J41" s="236"/>
      <c r="K41" s="236"/>
      <c r="L41" s="239"/>
      <c r="M41" s="239"/>
      <c r="N41" s="240"/>
      <c r="O41" s="238"/>
      <c r="P41" s="236"/>
      <c r="Q41" s="236"/>
      <c r="R41" s="236"/>
      <c r="S41" s="236"/>
      <c r="T41" s="58">
        <v>22</v>
      </c>
      <c r="U41" s="58" t="s">
        <v>86</v>
      </c>
      <c r="V41" s="58">
        <v>15</v>
      </c>
      <c r="W41" s="236"/>
      <c r="X41" s="236"/>
      <c r="Y41" s="239"/>
      <c r="Z41" s="239"/>
      <c r="AA41" s="240"/>
      <c r="AB41" s="238"/>
      <c r="AC41" s="236"/>
      <c r="AD41" s="236"/>
      <c r="AE41" s="236"/>
      <c r="AF41" s="236"/>
      <c r="AG41" s="58">
        <v>31</v>
      </c>
      <c r="AH41" s="58" t="s">
        <v>86</v>
      </c>
      <c r="AI41" s="58">
        <v>11</v>
      </c>
      <c r="AJ41" s="236"/>
      <c r="AK41" s="236"/>
      <c r="AL41" s="239"/>
      <c r="AM41" s="239"/>
      <c r="AN41" s="240"/>
      <c r="AO41" s="238"/>
      <c r="AP41" s="236"/>
      <c r="AQ41" s="236"/>
      <c r="AR41" s="236"/>
      <c r="AS41" s="236"/>
      <c r="AT41" s="58">
        <v>28</v>
      </c>
      <c r="AU41" s="58" t="s">
        <v>86</v>
      </c>
      <c r="AV41" s="58">
        <v>12</v>
      </c>
      <c r="AW41" s="236"/>
      <c r="AX41" s="236"/>
      <c r="AY41" s="239"/>
      <c r="AZ41" s="239"/>
      <c r="BA41" s="240"/>
      <c r="BB41" s="56"/>
    </row>
    <row r="42" spans="2:54" ht="14.25" customHeight="1">
      <c r="B42" s="57"/>
      <c r="C42" s="58"/>
      <c r="D42" s="58"/>
      <c r="E42" s="56"/>
      <c r="F42" s="56"/>
      <c r="G42" s="58"/>
      <c r="H42" s="58"/>
      <c r="I42" s="58"/>
      <c r="J42" s="56"/>
      <c r="K42" s="56"/>
      <c r="L42" s="58"/>
      <c r="M42" s="58"/>
      <c r="N42" s="58"/>
      <c r="O42" s="57"/>
      <c r="P42" s="58"/>
      <c r="Q42" s="58"/>
      <c r="R42" s="56"/>
      <c r="S42" s="56"/>
      <c r="T42" s="58"/>
      <c r="U42" s="58"/>
      <c r="V42" s="58"/>
      <c r="W42" s="56"/>
      <c r="X42" s="56"/>
      <c r="Y42" s="58"/>
      <c r="Z42" s="58"/>
      <c r="AA42" s="58"/>
      <c r="AB42" s="57"/>
      <c r="AC42" s="58"/>
      <c r="AD42" s="58"/>
      <c r="AE42" s="56"/>
      <c r="AF42" s="56"/>
      <c r="AG42" s="58"/>
      <c r="AH42" s="58"/>
      <c r="AI42" s="58"/>
      <c r="AJ42" s="56"/>
      <c r="AK42" s="56"/>
      <c r="AL42" s="58"/>
      <c r="AM42" s="58"/>
      <c r="AN42" s="58"/>
      <c r="AO42" s="57"/>
      <c r="AP42" s="58"/>
      <c r="AQ42" s="58"/>
      <c r="AR42" s="56"/>
      <c r="AS42" s="56"/>
      <c r="AT42" s="58"/>
      <c r="AU42" s="58"/>
      <c r="AV42" s="58"/>
      <c r="AW42" s="56"/>
      <c r="AX42" s="56"/>
      <c r="AY42" s="58"/>
      <c r="AZ42" s="58"/>
      <c r="BA42" s="63"/>
      <c r="BB42" s="56"/>
    </row>
    <row r="43" spans="2:54" ht="14.25" customHeight="1">
      <c r="B43" s="238" t="str">
        <f>B37</f>
        <v>高郷</v>
      </c>
      <c r="C43" s="236"/>
      <c r="D43" s="236"/>
      <c r="E43" s="236">
        <f>SUM(G43:G44)</f>
        <v>53</v>
      </c>
      <c r="F43" s="236"/>
      <c r="G43" s="58">
        <v>25</v>
      </c>
      <c r="H43" s="58" t="s">
        <v>86</v>
      </c>
      <c r="I43" s="58">
        <v>10</v>
      </c>
      <c r="J43" s="236">
        <f>SUM(I43:I44)</f>
        <v>16</v>
      </c>
      <c r="K43" s="236"/>
      <c r="L43" s="239" t="s">
        <v>271</v>
      </c>
      <c r="M43" s="239"/>
      <c r="N43" s="240"/>
      <c r="O43" s="238" t="str">
        <f>O37</f>
        <v>小栗原</v>
      </c>
      <c r="P43" s="236"/>
      <c r="Q43" s="236"/>
      <c r="R43" s="236">
        <f>SUM(T43:T44)</f>
        <v>47</v>
      </c>
      <c r="S43" s="236"/>
      <c r="T43" s="58">
        <v>30</v>
      </c>
      <c r="U43" s="58" t="s">
        <v>86</v>
      </c>
      <c r="V43" s="58">
        <v>8</v>
      </c>
      <c r="W43" s="236">
        <f>SUM(V43:V44)</f>
        <v>26</v>
      </c>
      <c r="X43" s="236"/>
      <c r="Y43" s="239" t="s">
        <v>264</v>
      </c>
      <c r="Z43" s="239"/>
      <c r="AA43" s="240"/>
      <c r="AB43" s="238" t="str">
        <f>AB37</f>
        <v>高根東</v>
      </c>
      <c r="AC43" s="236"/>
      <c r="AD43" s="236"/>
      <c r="AE43" s="236">
        <f>SUM(AG43:AG44)</f>
        <v>62</v>
      </c>
      <c r="AF43" s="236"/>
      <c r="AG43" s="58">
        <v>30</v>
      </c>
      <c r="AH43" s="58" t="s">
        <v>86</v>
      </c>
      <c r="AI43" s="58">
        <v>3</v>
      </c>
      <c r="AJ43" s="236">
        <f>SUM(AI43:AI44)</f>
        <v>20</v>
      </c>
      <c r="AK43" s="236"/>
      <c r="AL43" s="239" t="s">
        <v>237</v>
      </c>
      <c r="AM43" s="239"/>
      <c r="AN43" s="240"/>
      <c r="AO43" s="238" t="str">
        <f>AO37</f>
        <v>SUN’ｓ</v>
      </c>
      <c r="AP43" s="236"/>
      <c r="AQ43" s="236"/>
      <c r="AR43" s="236">
        <f>SUM(AT43:AT44)</f>
        <v>51</v>
      </c>
      <c r="AS43" s="236"/>
      <c r="AT43" s="58">
        <v>22</v>
      </c>
      <c r="AU43" s="58" t="s">
        <v>86</v>
      </c>
      <c r="AV43" s="58">
        <v>15</v>
      </c>
      <c r="AW43" s="236">
        <f>SUM(AV43:AV44)</f>
        <v>27</v>
      </c>
      <c r="AX43" s="236"/>
      <c r="AY43" s="239" t="s">
        <v>224</v>
      </c>
      <c r="AZ43" s="239"/>
      <c r="BA43" s="240"/>
      <c r="BB43" s="56"/>
    </row>
    <row r="44" spans="2:54" ht="14.25" customHeight="1">
      <c r="B44" s="238"/>
      <c r="C44" s="236"/>
      <c r="D44" s="236"/>
      <c r="E44" s="236"/>
      <c r="F44" s="236"/>
      <c r="G44" s="58">
        <v>28</v>
      </c>
      <c r="H44" s="58" t="s">
        <v>86</v>
      </c>
      <c r="I44" s="58">
        <v>6</v>
      </c>
      <c r="J44" s="236"/>
      <c r="K44" s="236"/>
      <c r="L44" s="239"/>
      <c r="M44" s="239"/>
      <c r="N44" s="240"/>
      <c r="O44" s="238"/>
      <c r="P44" s="236"/>
      <c r="Q44" s="236"/>
      <c r="R44" s="236"/>
      <c r="S44" s="236"/>
      <c r="T44" s="58">
        <v>17</v>
      </c>
      <c r="U44" s="58" t="s">
        <v>86</v>
      </c>
      <c r="V44" s="58">
        <v>18</v>
      </c>
      <c r="W44" s="236"/>
      <c r="X44" s="236"/>
      <c r="Y44" s="239"/>
      <c r="Z44" s="239"/>
      <c r="AA44" s="240"/>
      <c r="AB44" s="238"/>
      <c r="AC44" s="236"/>
      <c r="AD44" s="236"/>
      <c r="AE44" s="236"/>
      <c r="AF44" s="236"/>
      <c r="AG44" s="58">
        <v>32</v>
      </c>
      <c r="AH44" s="58" t="s">
        <v>86</v>
      </c>
      <c r="AI44" s="58">
        <v>17</v>
      </c>
      <c r="AJ44" s="236"/>
      <c r="AK44" s="236"/>
      <c r="AL44" s="239"/>
      <c r="AM44" s="239"/>
      <c r="AN44" s="240"/>
      <c r="AO44" s="238"/>
      <c r="AP44" s="236"/>
      <c r="AQ44" s="236"/>
      <c r="AR44" s="236"/>
      <c r="AS44" s="236"/>
      <c r="AT44" s="58">
        <v>29</v>
      </c>
      <c r="AU44" s="58" t="s">
        <v>86</v>
      </c>
      <c r="AV44" s="58">
        <v>12</v>
      </c>
      <c r="AW44" s="236"/>
      <c r="AX44" s="236"/>
      <c r="AY44" s="239"/>
      <c r="AZ44" s="239"/>
      <c r="BA44" s="240"/>
      <c r="BB44" s="56"/>
    </row>
    <row r="45" spans="2:54" ht="14.25" customHeight="1">
      <c r="B45" s="57"/>
      <c r="C45" s="58"/>
      <c r="D45" s="58"/>
      <c r="E45" s="56"/>
      <c r="F45" s="56"/>
      <c r="G45" s="58"/>
      <c r="H45" s="58"/>
      <c r="I45" s="58"/>
      <c r="J45" s="56"/>
      <c r="K45" s="56"/>
      <c r="L45" s="58"/>
      <c r="M45" s="58"/>
      <c r="N45" s="58"/>
      <c r="O45" s="57"/>
      <c r="P45" s="58"/>
      <c r="Q45" s="58"/>
      <c r="R45" s="56"/>
      <c r="S45" s="56"/>
      <c r="T45" s="58"/>
      <c r="U45" s="58"/>
      <c r="V45" s="58"/>
      <c r="W45" s="56"/>
      <c r="X45" s="56"/>
      <c r="Y45" s="58"/>
      <c r="Z45" s="58"/>
      <c r="AA45" s="58"/>
      <c r="AB45" s="57"/>
      <c r="AC45" s="58"/>
      <c r="AD45" s="58"/>
      <c r="AE45" s="56"/>
      <c r="AF45" s="56"/>
      <c r="AG45" s="58"/>
      <c r="AH45" s="58"/>
      <c r="AI45" s="58"/>
      <c r="AJ45" s="56"/>
      <c r="AK45" s="56"/>
      <c r="AL45" s="58"/>
      <c r="AM45" s="58"/>
      <c r="AN45" s="58"/>
      <c r="AO45" s="57"/>
      <c r="AP45" s="58"/>
      <c r="AQ45" s="58"/>
      <c r="AR45" s="56"/>
      <c r="AS45" s="56"/>
      <c r="AT45" s="58"/>
      <c r="AU45" s="58"/>
      <c r="AV45" s="58"/>
      <c r="AW45" s="56"/>
      <c r="AX45" s="56"/>
      <c r="AY45" s="58"/>
      <c r="AZ45" s="58"/>
      <c r="BA45" s="63"/>
      <c r="BB45" s="56"/>
    </row>
    <row r="46" spans="2:54" ht="14.25" customHeight="1">
      <c r="B46" s="238" t="str">
        <f>L37</f>
        <v>海神南</v>
      </c>
      <c r="C46" s="236"/>
      <c r="D46" s="236"/>
      <c r="E46" s="236">
        <f>SUM(G46:G47)</f>
        <v>36</v>
      </c>
      <c r="F46" s="236"/>
      <c r="G46" s="58">
        <v>24</v>
      </c>
      <c r="H46" s="58" t="s">
        <v>86</v>
      </c>
      <c r="I46" s="58">
        <v>19</v>
      </c>
      <c r="J46" s="236">
        <f>SUM(I46:I47)</f>
        <v>32</v>
      </c>
      <c r="K46" s="236"/>
      <c r="L46" s="236" t="str">
        <f>L40</f>
        <v>湊町</v>
      </c>
      <c r="M46" s="236"/>
      <c r="N46" s="237"/>
      <c r="O46" s="238" t="str">
        <f>O37</f>
        <v>小栗原</v>
      </c>
      <c r="P46" s="236"/>
      <c r="Q46" s="236"/>
      <c r="R46" s="236">
        <f>SUM(T46:T47)</f>
        <v>49</v>
      </c>
      <c r="S46" s="236"/>
      <c r="T46" s="58">
        <v>29</v>
      </c>
      <c r="U46" s="58" t="s">
        <v>86</v>
      </c>
      <c r="V46" s="58">
        <v>8</v>
      </c>
      <c r="W46" s="236">
        <f>SUM(V46:V47)</f>
        <v>21</v>
      </c>
      <c r="X46" s="236"/>
      <c r="Y46" s="239" t="s">
        <v>265</v>
      </c>
      <c r="Z46" s="239"/>
      <c r="AA46" s="240"/>
      <c r="AB46" s="238" t="str">
        <f>AB37</f>
        <v>高根東</v>
      </c>
      <c r="AC46" s="236"/>
      <c r="AD46" s="236"/>
      <c r="AE46" s="236">
        <f>SUM(AG46:AG47)</f>
        <v>71</v>
      </c>
      <c r="AF46" s="236"/>
      <c r="AG46" s="58">
        <v>49</v>
      </c>
      <c r="AH46" s="58" t="s">
        <v>86</v>
      </c>
      <c r="AI46" s="58">
        <v>9</v>
      </c>
      <c r="AJ46" s="236">
        <f>SUM(AI46:AI47)</f>
        <v>23</v>
      </c>
      <c r="AK46" s="236"/>
      <c r="AL46" s="239" t="s">
        <v>205</v>
      </c>
      <c r="AM46" s="239"/>
      <c r="AN46" s="240"/>
      <c r="AO46" s="238" t="str">
        <f>AO37</f>
        <v>SUN’ｓ</v>
      </c>
      <c r="AP46" s="236"/>
      <c r="AQ46" s="236"/>
      <c r="AR46" s="236">
        <f>SUM(AT46:AT47)</f>
        <v>57</v>
      </c>
      <c r="AS46" s="236"/>
      <c r="AT46" s="58">
        <v>31</v>
      </c>
      <c r="AU46" s="58" t="s">
        <v>86</v>
      </c>
      <c r="AV46" s="58">
        <v>4</v>
      </c>
      <c r="AW46" s="236">
        <f>SUM(AV46:AV47)</f>
        <v>14</v>
      </c>
      <c r="AX46" s="236"/>
      <c r="AY46" s="239" t="s">
        <v>225</v>
      </c>
      <c r="AZ46" s="239"/>
      <c r="BA46" s="240"/>
      <c r="BB46" s="56"/>
    </row>
    <row r="47" spans="2:54" ht="14.25" customHeight="1">
      <c r="B47" s="238"/>
      <c r="C47" s="236"/>
      <c r="D47" s="236"/>
      <c r="E47" s="236"/>
      <c r="F47" s="236"/>
      <c r="G47" s="58">
        <v>12</v>
      </c>
      <c r="H47" s="58" t="s">
        <v>86</v>
      </c>
      <c r="I47" s="58">
        <v>13</v>
      </c>
      <c r="J47" s="236"/>
      <c r="K47" s="236"/>
      <c r="L47" s="236"/>
      <c r="M47" s="236"/>
      <c r="N47" s="237"/>
      <c r="O47" s="238"/>
      <c r="P47" s="236"/>
      <c r="Q47" s="236"/>
      <c r="R47" s="236"/>
      <c r="S47" s="236"/>
      <c r="T47" s="58">
        <v>20</v>
      </c>
      <c r="U47" s="58" t="s">
        <v>86</v>
      </c>
      <c r="V47" s="58">
        <v>13</v>
      </c>
      <c r="W47" s="236"/>
      <c r="X47" s="236"/>
      <c r="Y47" s="239"/>
      <c r="Z47" s="239"/>
      <c r="AA47" s="240"/>
      <c r="AB47" s="238"/>
      <c r="AC47" s="236"/>
      <c r="AD47" s="236"/>
      <c r="AE47" s="236"/>
      <c r="AF47" s="236"/>
      <c r="AG47" s="58">
        <v>22</v>
      </c>
      <c r="AH47" s="58" t="s">
        <v>86</v>
      </c>
      <c r="AI47" s="58">
        <v>14</v>
      </c>
      <c r="AJ47" s="236"/>
      <c r="AK47" s="236"/>
      <c r="AL47" s="239"/>
      <c r="AM47" s="239"/>
      <c r="AN47" s="240"/>
      <c r="AO47" s="238"/>
      <c r="AP47" s="236"/>
      <c r="AQ47" s="236"/>
      <c r="AR47" s="236"/>
      <c r="AS47" s="236"/>
      <c r="AT47" s="58">
        <v>26</v>
      </c>
      <c r="AU47" s="58" t="s">
        <v>86</v>
      </c>
      <c r="AV47" s="58">
        <v>10</v>
      </c>
      <c r="AW47" s="236"/>
      <c r="AX47" s="236"/>
      <c r="AY47" s="239"/>
      <c r="AZ47" s="239"/>
      <c r="BA47" s="240"/>
      <c r="BB47" s="56"/>
    </row>
    <row r="48" spans="2:54" ht="14.25" customHeight="1">
      <c r="B48" s="57"/>
      <c r="C48" s="58"/>
      <c r="D48" s="58"/>
      <c r="E48" s="56"/>
      <c r="F48" s="56"/>
      <c r="G48" s="58"/>
      <c r="H48" s="58"/>
      <c r="I48" s="58"/>
      <c r="J48" s="56"/>
      <c r="K48" s="56"/>
      <c r="L48" s="58"/>
      <c r="M48" s="58"/>
      <c r="N48" s="58"/>
      <c r="O48" s="57"/>
      <c r="P48" s="58"/>
      <c r="Q48" s="58"/>
      <c r="R48" s="56"/>
      <c r="S48" s="56"/>
      <c r="T48" s="58"/>
      <c r="U48" s="58"/>
      <c r="V48" s="58"/>
      <c r="W48" s="56"/>
      <c r="X48" s="56"/>
      <c r="Y48" s="58"/>
      <c r="Z48" s="58"/>
      <c r="AA48" s="58"/>
      <c r="AB48" s="57"/>
      <c r="AC48" s="58"/>
      <c r="AD48" s="58"/>
      <c r="AE48" s="56"/>
      <c r="AF48" s="56"/>
      <c r="AG48" s="58"/>
      <c r="AH48" s="58"/>
      <c r="AI48" s="58"/>
      <c r="AJ48" s="56"/>
      <c r="AK48" s="56"/>
      <c r="AL48" s="58"/>
      <c r="AM48" s="58"/>
      <c r="AN48" s="58"/>
      <c r="AO48" s="57"/>
      <c r="AP48" s="58"/>
      <c r="AQ48" s="58"/>
      <c r="AR48" s="56"/>
      <c r="AS48" s="56"/>
      <c r="AT48" s="58"/>
      <c r="AU48" s="58"/>
      <c r="AV48" s="58"/>
      <c r="AW48" s="56"/>
      <c r="AX48" s="56"/>
      <c r="AY48" s="58"/>
      <c r="AZ48" s="58"/>
      <c r="BA48" s="63"/>
      <c r="BB48" s="56"/>
    </row>
    <row r="49" spans="2:54" ht="14.25" customHeight="1">
      <c r="B49" s="238" t="str">
        <f>L37</f>
        <v>海神南</v>
      </c>
      <c r="C49" s="236"/>
      <c r="D49" s="236"/>
      <c r="E49" s="236">
        <f>SUM(G49:G50)</f>
        <v>47</v>
      </c>
      <c r="F49" s="236"/>
      <c r="G49" s="58">
        <v>29</v>
      </c>
      <c r="H49" s="58" t="s">
        <v>86</v>
      </c>
      <c r="I49" s="58">
        <v>12</v>
      </c>
      <c r="J49" s="236">
        <f>SUM(I49:I50)</f>
        <v>33</v>
      </c>
      <c r="K49" s="236"/>
      <c r="L49" s="236" t="str">
        <f>L43</f>
        <v>船橋</v>
      </c>
      <c r="M49" s="236"/>
      <c r="N49" s="237"/>
      <c r="O49" s="238" t="str">
        <f>Y37</f>
        <v>船橋葛飾</v>
      </c>
      <c r="P49" s="236"/>
      <c r="Q49" s="236"/>
      <c r="R49" s="236">
        <f>SUM(T49:T50)</f>
        <v>43</v>
      </c>
      <c r="S49" s="236"/>
      <c r="T49" s="58">
        <v>18</v>
      </c>
      <c r="U49" s="58" t="s">
        <v>86</v>
      </c>
      <c r="V49" s="58">
        <v>20</v>
      </c>
      <c r="W49" s="236">
        <f>SUM(V49:V50)</f>
        <v>30</v>
      </c>
      <c r="X49" s="236"/>
      <c r="Y49" s="236" t="str">
        <f>Y40</f>
        <v>前原中野木</v>
      </c>
      <c r="Z49" s="236"/>
      <c r="AA49" s="237"/>
      <c r="AB49" s="238" t="str">
        <f>AL37</f>
        <v>トリトン</v>
      </c>
      <c r="AC49" s="236"/>
      <c r="AD49" s="236"/>
      <c r="AE49" s="236">
        <f>SUM(AG49:AG50)</f>
        <v>27</v>
      </c>
      <c r="AF49" s="236"/>
      <c r="AG49" s="58">
        <v>13</v>
      </c>
      <c r="AH49" s="58" t="s">
        <v>86</v>
      </c>
      <c r="AI49" s="58">
        <v>17</v>
      </c>
      <c r="AJ49" s="236">
        <f>SUM(AI49:AI50)</f>
        <v>19</v>
      </c>
      <c r="AK49" s="236"/>
      <c r="AL49" s="236" t="str">
        <f>AL40</f>
        <v>夏見台</v>
      </c>
      <c r="AM49" s="236"/>
      <c r="AN49" s="237"/>
      <c r="AO49" s="238" t="str">
        <f>AY37</f>
        <v>高三</v>
      </c>
      <c r="AP49" s="236"/>
      <c r="AQ49" s="236"/>
      <c r="AR49" s="236">
        <v>34</v>
      </c>
      <c r="AS49" s="236"/>
      <c r="AT49" s="58">
        <v>15</v>
      </c>
      <c r="AU49" s="58" t="s">
        <v>86</v>
      </c>
      <c r="AV49" s="58">
        <v>8</v>
      </c>
      <c r="AW49" s="236">
        <f>SUM(AV49:AV50)</f>
        <v>32</v>
      </c>
      <c r="AX49" s="236"/>
      <c r="AY49" s="236" t="str">
        <f>AY40</f>
        <v>七林</v>
      </c>
      <c r="AZ49" s="236"/>
      <c r="BA49" s="237"/>
      <c r="BB49" s="56"/>
    </row>
    <row r="50" spans="2:54" ht="14.25" customHeight="1">
      <c r="B50" s="238"/>
      <c r="C50" s="236"/>
      <c r="D50" s="236"/>
      <c r="E50" s="236"/>
      <c r="F50" s="236"/>
      <c r="G50" s="58">
        <v>18</v>
      </c>
      <c r="H50" s="58" t="s">
        <v>86</v>
      </c>
      <c r="I50" s="58">
        <v>21</v>
      </c>
      <c r="J50" s="236"/>
      <c r="K50" s="236"/>
      <c r="L50" s="236"/>
      <c r="M50" s="236"/>
      <c r="N50" s="237"/>
      <c r="O50" s="238"/>
      <c r="P50" s="236"/>
      <c r="Q50" s="236"/>
      <c r="R50" s="236"/>
      <c r="S50" s="236"/>
      <c r="T50" s="58">
        <v>25</v>
      </c>
      <c r="U50" s="58" t="s">
        <v>86</v>
      </c>
      <c r="V50" s="58">
        <v>10</v>
      </c>
      <c r="W50" s="236"/>
      <c r="X50" s="236"/>
      <c r="Y50" s="236"/>
      <c r="Z50" s="236"/>
      <c r="AA50" s="237"/>
      <c r="AB50" s="238"/>
      <c r="AC50" s="236"/>
      <c r="AD50" s="236"/>
      <c r="AE50" s="236"/>
      <c r="AF50" s="236"/>
      <c r="AG50" s="58">
        <v>14</v>
      </c>
      <c r="AH50" s="58" t="s">
        <v>86</v>
      </c>
      <c r="AI50" s="58">
        <v>2</v>
      </c>
      <c r="AJ50" s="236"/>
      <c r="AK50" s="236"/>
      <c r="AL50" s="236"/>
      <c r="AM50" s="236"/>
      <c r="AN50" s="237"/>
      <c r="AO50" s="238"/>
      <c r="AP50" s="236"/>
      <c r="AQ50" s="236"/>
      <c r="AR50" s="236"/>
      <c r="AS50" s="236"/>
      <c r="AT50" s="58">
        <v>19</v>
      </c>
      <c r="AU50" s="58" t="s">
        <v>86</v>
      </c>
      <c r="AV50" s="58">
        <v>24</v>
      </c>
      <c r="AW50" s="236"/>
      <c r="AX50" s="236"/>
      <c r="AY50" s="236"/>
      <c r="AZ50" s="236"/>
      <c r="BA50" s="237"/>
      <c r="BB50" s="56"/>
    </row>
    <row r="51" spans="2:54" ht="14.25" customHeight="1">
      <c r="B51" s="57"/>
      <c r="C51" s="58"/>
      <c r="D51" s="58"/>
      <c r="E51" s="56"/>
      <c r="F51" s="56"/>
      <c r="G51" s="58"/>
      <c r="H51" s="58"/>
      <c r="I51" s="58"/>
      <c r="J51" s="56"/>
      <c r="K51" s="56"/>
      <c r="L51" s="58"/>
      <c r="M51" s="58"/>
      <c r="N51" s="58"/>
      <c r="O51" s="57"/>
      <c r="P51" s="58"/>
      <c r="Q51" s="58"/>
      <c r="R51" s="56"/>
      <c r="S51" s="56"/>
      <c r="T51" s="58"/>
      <c r="U51" s="58"/>
      <c r="V51" s="58"/>
      <c r="W51" s="56"/>
      <c r="X51" s="56"/>
      <c r="Y51" s="58"/>
      <c r="Z51" s="58"/>
      <c r="AA51" s="58"/>
      <c r="AB51" s="57"/>
      <c r="AC51" s="58"/>
      <c r="AD51" s="58"/>
      <c r="AE51" s="56"/>
      <c r="AF51" s="56"/>
      <c r="AG51" s="58"/>
      <c r="AH51" s="58"/>
      <c r="AI51" s="58"/>
      <c r="AJ51" s="56"/>
      <c r="AK51" s="56"/>
      <c r="AL51" s="58"/>
      <c r="AM51" s="58"/>
      <c r="AN51" s="58"/>
      <c r="AO51" s="57"/>
      <c r="AP51" s="58"/>
      <c r="AQ51" s="58"/>
      <c r="AR51" s="56"/>
      <c r="AS51" s="56"/>
      <c r="AT51" s="58"/>
      <c r="AU51" s="58"/>
      <c r="AV51" s="58"/>
      <c r="AW51" s="56"/>
      <c r="AX51" s="56"/>
      <c r="AY51" s="58"/>
      <c r="AZ51" s="58"/>
      <c r="BA51" s="63"/>
      <c r="BB51" s="56"/>
    </row>
    <row r="52" spans="2:54" ht="14.25" customHeight="1">
      <c r="B52" s="238" t="str">
        <f>L40</f>
        <v>湊町</v>
      </c>
      <c r="C52" s="236"/>
      <c r="D52" s="236"/>
      <c r="E52" s="236">
        <f>SUM(G52:G53)</f>
        <v>51</v>
      </c>
      <c r="F52" s="236"/>
      <c r="G52" s="58">
        <v>27</v>
      </c>
      <c r="H52" s="58" t="s">
        <v>86</v>
      </c>
      <c r="I52" s="58">
        <v>22</v>
      </c>
      <c r="J52" s="236">
        <f>SUM(I52:I53)</f>
        <v>46</v>
      </c>
      <c r="K52" s="236"/>
      <c r="L52" s="236" t="str">
        <f>L43</f>
        <v>船橋</v>
      </c>
      <c r="M52" s="236"/>
      <c r="N52" s="237"/>
      <c r="O52" s="238" t="str">
        <f>Y37</f>
        <v>船橋葛飾</v>
      </c>
      <c r="P52" s="236"/>
      <c r="Q52" s="236"/>
      <c r="R52" s="236">
        <f>SUM(T52:T53)</f>
        <v>62</v>
      </c>
      <c r="S52" s="236"/>
      <c r="T52" s="58">
        <v>30</v>
      </c>
      <c r="U52" s="58" t="s">
        <v>86</v>
      </c>
      <c r="V52" s="58">
        <v>14</v>
      </c>
      <c r="W52" s="236">
        <f>SUM(V52:V53)</f>
        <v>23</v>
      </c>
      <c r="X52" s="236"/>
      <c r="Y52" s="236" t="str">
        <f>Y43</f>
        <v>大穴</v>
      </c>
      <c r="Z52" s="236"/>
      <c r="AA52" s="237"/>
      <c r="AB52" s="238" t="str">
        <f>AL37</f>
        <v>トリトン</v>
      </c>
      <c r="AC52" s="236"/>
      <c r="AD52" s="236"/>
      <c r="AE52" s="236">
        <f>SUM(AG52:AG53)</f>
        <v>42</v>
      </c>
      <c r="AF52" s="236"/>
      <c r="AG52" s="58">
        <v>16</v>
      </c>
      <c r="AH52" s="58" t="s">
        <v>86</v>
      </c>
      <c r="AI52" s="58">
        <v>3</v>
      </c>
      <c r="AJ52" s="236">
        <f>SUM(AI52:AI53)</f>
        <v>16</v>
      </c>
      <c r="AK52" s="236"/>
      <c r="AL52" s="236" t="str">
        <f>AL43</f>
        <v>SUN’ｓライズ</v>
      </c>
      <c r="AM52" s="236"/>
      <c r="AN52" s="237"/>
      <c r="AO52" s="238" t="str">
        <f>AY37</f>
        <v>高三</v>
      </c>
      <c r="AP52" s="236"/>
      <c r="AQ52" s="236"/>
      <c r="AR52" s="236">
        <f>SUM(AT52:AT53)</f>
        <v>47</v>
      </c>
      <c r="AS52" s="236"/>
      <c r="AT52" s="58">
        <v>19</v>
      </c>
      <c r="AU52" s="58" t="s">
        <v>86</v>
      </c>
      <c r="AV52" s="58">
        <v>5</v>
      </c>
      <c r="AW52" s="236">
        <v>15</v>
      </c>
      <c r="AX52" s="236"/>
      <c r="AY52" s="236" t="str">
        <f>AY43</f>
        <v>海神</v>
      </c>
      <c r="AZ52" s="236"/>
      <c r="BA52" s="237"/>
      <c r="BB52" s="56"/>
    </row>
    <row r="53" spans="2:54" ht="14.25" customHeight="1">
      <c r="B53" s="238"/>
      <c r="C53" s="236"/>
      <c r="D53" s="236"/>
      <c r="E53" s="236"/>
      <c r="F53" s="236"/>
      <c r="G53" s="58">
        <v>24</v>
      </c>
      <c r="H53" s="58" t="s">
        <v>86</v>
      </c>
      <c r="I53" s="58">
        <v>24</v>
      </c>
      <c r="J53" s="236"/>
      <c r="K53" s="236"/>
      <c r="L53" s="236"/>
      <c r="M53" s="236"/>
      <c r="N53" s="237"/>
      <c r="O53" s="238"/>
      <c r="P53" s="236"/>
      <c r="Q53" s="236"/>
      <c r="R53" s="236"/>
      <c r="S53" s="236"/>
      <c r="T53" s="58">
        <v>32</v>
      </c>
      <c r="U53" s="58" t="s">
        <v>86</v>
      </c>
      <c r="V53" s="58">
        <v>9</v>
      </c>
      <c r="W53" s="236"/>
      <c r="X53" s="236"/>
      <c r="Y53" s="236"/>
      <c r="Z53" s="236"/>
      <c r="AA53" s="237"/>
      <c r="AB53" s="238"/>
      <c r="AC53" s="236"/>
      <c r="AD53" s="236"/>
      <c r="AE53" s="236"/>
      <c r="AF53" s="236"/>
      <c r="AG53" s="58">
        <v>26</v>
      </c>
      <c r="AH53" s="58" t="s">
        <v>86</v>
      </c>
      <c r="AI53" s="58">
        <v>13</v>
      </c>
      <c r="AJ53" s="236"/>
      <c r="AK53" s="236"/>
      <c r="AL53" s="236"/>
      <c r="AM53" s="236"/>
      <c r="AN53" s="237"/>
      <c r="AO53" s="238"/>
      <c r="AP53" s="236"/>
      <c r="AQ53" s="236"/>
      <c r="AR53" s="236"/>
      <c r="AS53" s="236"/>
      <c r="AT53" s="58">
        <v>28</v>
      </c>
      <c r="AU53" s="58" t="s">
        <v>86</v>
      </c>
      <c r="AV53" s="58">
        <v>10</v>
      </c>
      <c r="AW53" s="236"/>
      <c r="AX53" s="236"/>
      <c r="AY53" s="236"/>
      <c r="AZ53" s="236"/>
      <c r="BA53" s="237"/>
    </row>
    <row r="54" spans="2:54" ht="14.25" customHeight="1">
      <c r="B54" s="57"/>
      <c r="C54" s="58"/>
      <c r="D54" s="58"/>
      <c r="E54" s="56"/>
      <c r="F54" s="56"/>
      <c r="G54" s="58"/>
      <c r="H54" s="58"/>
      <c r="I54" s="58"/>
      <c r="J54" s="56"/>
      <c r="K54" s="56"/>
      <c r="L54" s="58"/>
      <c r="M54" s="58"/>
      <c r="N54" s="58"/>
      <c r="O54" s="57"/>
      <c r="P54" s="58"/>
      <c r="Q54" s="58"/>
      <c r="R54" s="56"/>
      <c r="S54" s="56"/>
      <c r="T54" s="58"/>
      <c r="U54" s="58"/>
      <c r="V54" s="58"/>
      <c r="W54" s="56"/>
      <c r="X54" s="56"/>
      <c r="Y54" s="58"/>
      <c r="Z54" s="58"/>
      <c r="AA54" s="58"/>
      <c r="AB54" s="57"/>
      <c r="AC54" s="58"/>
      <c r="AD54" s="58"/>
      <c r="AE54" s="56"/>
      <c r="AF54" s="56"/>
      <c r="AG54" s="58"/>
      <c r="AH54" s="58"/>
      <c r="AI54" s="58"/>
      <c r="AJ54" s="56"/>
      <c r="AK54" s="56"/>
      <c r="AL54" s="58"/>
      <c r="AM54" s="58"/>
      <c r="AN54" s="58"/>
      <c r="AO54" s="57"/>
      <c r="AP54" s="58"/>
      <c r="AQ54" s="58"/>
      <c r="AR54" s="56"/>
      <c r="AS54" s="56"/>
      <c r="AT54" s="58"/>
      <c r="AU54" s="58"/>
      <c r="AV54" s="58"/>
      <c r="AW54" s="56"/>
      <c r="AX54" s="56"/>
      <c r="AY54" s="58"/>
      <c r="AZ54" s="58"/>
      <c r="BA54" s="63"/>
    </row>
    <row r="55" spans="2:54" ht="14.25" customHeight="1">
      <c r="B55" s="238"/>
      <c r="C55" s="236"/>
      <c r="D55" s="236"/>
      <c r="E55" s="236"/>
      <c r="F55" s="236"/>
      <c r="G55" s="58"/>
      <c r="H55" s="58"/>
      <c r="I55" s="58"/>
      <c r="J55" s="236"/>
      <c r="K55" s="236"/>
      <c r="L55" s="236"/>
      <c r="M55" s="236"/>
      <c r="N55" s="237"/>
      <c r="O55" s="238" t="str">
        <f>Y37</f>
        <v>船橋葛飾</v>
      </c>
      <c r="P55" s="236"/>
      <c r="Q55" s="236"/>
      <c r="R55" s="236">
        <f>SUM(T55:T56)</f>
        <v>49</v>
      </c>
      <c r="S55" s="236"/>
      <c r="T55" s="58">
        <v>27</v>
      </c>
      <c r="U55" s="58" t="s">
        <v>86</v>
      </c>
      <c r="V55" s="58">
        <v>12</v>
      </c>
      <c r="W55" s="236">
        <f>SUM(V55:V56)</f>
        <v>24</v>
      </c>
      <c r="X55" s="236"/>
      <c r="Y55" s="236" t="str">
        <f>Y46</f>
        <v>古和釜</v>
      </c>
      <c r="Z55" s="236"/>
      <c r="AA55" s="237"/>
      <c r="AB55" s="238" t="str">
        <f>AL37</f>
        <v>トリトン</v>
      </c>
      <c r="AC55" s="236"/>
      <c r="AD55" s="236"/>
      <c r="AE55" s="236">
        <f>SUM(AG55:AG56)</f>
        <v>36</v>
      </c>
      <c r="AF55" s="236"/>
      <c r="AG55" s="58">
        <v>19</v>
      </c>
      <c r="AH55" s="58" t="s">
        <v>86</v>
      </c>
      <c r="AI55" s="58">
        <v>9</v>
      </c>
      <c r="AJ55" s="236">
        <f>SUM(AI55:AI56)</f>
        <v>24</v>
      </c>
      <c r="AK55" s="236"/>
      <c r="AL55" s="236" t="str">
        <f>AL46</f>
        <v>ZETHREE</v>
      </c>
      <c r="AM55" s="236"/>
      <c r="AN55" s="237"/>
      <c r="AO55" s="238" t="str">
        <f>AY37</f>
        <v>高三</v>
      </c>
      <c r="AP55" s="236"/>
      <c r="AQ55" s="236"/>
      <c r="AR55" s="236">
        <f>SUM(AT55:AT56)</f>
        <v>46</v>
      </c>
      <c r="AS55" s="236"/>
      <c r="AT55" s="58">
        <v>24</v>
      </c>
      <c r="AU55" s="58" t="s">
        <v>86</v>
      </c>
      <c r="AV55" s="58">
        <v>8</v>
      </c>
      <c r="AW55" s="236">
        <f>SUM(AV55:AV56)</f>
        <v>22</v>
      </c>
      <c r="AX55" s="236"/>
      <c r="AY55" s="236" t="str">
        <f>AY46</f>
        <v>八木が谷</v>
      </c>
      <c r="AZ55" s="236"/>
      <c r="BA55" s="237"/>
    </row>
    <row r="56" spans="2:54" ht="14.25" customHeight="1">
      <c r="B56" s="238"/>
      <c r="C56" s="236"/>
      <c r="D56" s="236"/>
      <c r="E56" s="236"/>
      <c r="F56" s="236"/>
      <c r="G56" s="58"/>
      <c r="H56" s="58"/>
      <c r="I56" s="58"/>
      <c r="J56" s="236"/>
      <c r="K56" s="236"/>
      <c r="L56" s="236"/>
      <c r="M56" s="236"/>
      <c r="N56" s="237"/>
      <c r="O56" s="238"/>
      <c r="P56" s="236"/>
      <c r="Q56" s="236"/>
      <c r="R56" s="236"/>
      <c r="S56" s="236"/>
      <c r="T56" s="58">
        <v>22</v>
      </c>
      <c r="U56" s="58" t="s">
        <v>86</v>
      </c>
      <c r="V56" s="58">
        <v>12</v>
      </c>
      <c r="W56" s="236"/>
      <c r="X56" s="236"/>
      <c r="Y56" s="236"/>
      <c r="Z56" s="236"/>
      <c r="AA56" s="237"/>
      <c r="AB56" s="238"/>
      <c r="AC56" s="236"/>
      <c r="AD56" s="236"/>
      <c r="AE56" s="236"/>
      <c r="AF56" s="236"/>
      <c r="AG56" s="58">
        <v>17</v>
      </c>
      <c r="AH56" s="58" t="s">
        <v>86</v>
      </c>
      <c r="AI56" s="58">
        <v>15</v>
      </c>
      <c r="AJ56" s="236"/>
      <c r="AK56" s="236"/>
      <c r="AL56" s="236"/>
      <c r="AM56" s="236"/>
      <c r="AN56" s="237"/>
      <c r="AO56" s="238"/>
      <c r="AP56" s="236"/>
      <c r="AQ56" s="236"/>
      <c r="AR56" s="236"/>
      <c r="AS56" s="236"/>
      <c r="AT56" s="58">
        <v>22</v>
      </c>
      <c r="AU56" s="58" t="s">
        <v>86</v>
      </c>
      <c r="AV56" s="58">
        <v>14</v>
      </c>
      <c r="AW56" s="236"/>
      <c r="AX56" s="236"/>
      <c r="AY56" s="236"/>
      <c r="AZ56" s="236"/>
      <c r="BA56" s="237"/>
    </row>
    <row r="57" spans="2:54" ht="14.25" customHeight="1">
      <c r="B57" s="5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63"/>
      <c r="O57" s="57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63"/>
      <c r="AB57" s="57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63"/>
      <c r="AO57" s="57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63"/>
    </row>
    <row r="58" spans="2:54" ht="14.25" customHeight="1">
      <c r="B58" s="238"/>
      <c r="C58" s="236"/>
      <c r="D58" s="236"/>
      <c r="E58" s="236"/>
      <c r="F58" s="236"/>
      <c r="G58" s="58"/>
      <c r="H58" s="58"/>
      <c r="I58" s="58"/>
      <c r="J58" s="236"/>
      <c r="K58" s="236"/>
      <c r="L58" s="236"/>
      <c r="M58" s="236"/>
      <c r="N58" s="237"/>
      <c r="O58" s="238" t="str">
        <f>Y40</f>
        <v>前原中野木</v>
      </c>
      <c r="P58" s="236"/>
      <c r="Q58" s="236"/>
      <c r="R58" s="236">
        <f>SUM(T58:T59)</f>
        <v>49</v>
      </c>
      <c r="S58" s="236"/>
      <c r="T58" s="58">
        <v>28</v>
      </c>
      <c r="U58" s="58" t="s">
        <v>86</v>
      </c>
      <c r="V58" s="58">
        <v>23</v>
      </c>
      <c r="W58" s="236">
        <f>SUM(V58:V59)</f>
        <v>39</v>
      </c>
      <c r="X58" s="236"/>
      <c r="Y58" s="236" t="str">
        <f>Y43</f>
        <v>大穴</v>
      </c>
      <c r="Z58" s="236"/>
      <c r="AA58" s="237"/>
      <c r="AB58" s="238" t="str">
        <f>AL40</f>
        <v>夏見台</v>
      </c>
      <c r="AC58" s="236"/>
      <c r="AD58" s="236"/>
      <c r="AE58" s="236">
        <f>SUM(AG58:AG59)</f>
        <v>42</v>
      </c>
      <c r="AF58" s="236"/>
      <c r="AG58" s="58">
        <v>16</v>
      </c>
      <c r="AH58" s="58" t="s">
        <v>86</v>
      </c>
      <c r="AI58" s="58">
        <v>10</v>
      </c>
      <c r="AJ58" s="236">
        <f>SUM(AI58:AI59)</f>
        <v>21</v>
      </c>
      <c r="AK58" s="236"/>
      <c r="AL58" s="236" t="str">
        <f>AL43</f>
        <v>SUN’ｓライズ</v>
      </c>
      <c r="AM58" s="236"/>
      <c r="AN58" s="237"/>
      <c r="AO58" s="238" t="str">
        <f>AY40</f>
        <v>七林</v>
      </c>
      <c r="AP58" s="236"/>
      <c r="AQ58" s="236"/>
      <c r="AR58" s="236">
        <f>SUM(AT58:AT59)</f>
        <v>45</v>
      </c>
      <c r="AS58" s="236"/>
      <c r="AT58" s="58">
        <v>24</v>
      </c>
      <c r="AU58" s="58" t="s">
        <v>86</v>
      </c>
      <c r="AV58" s="58">
        <v>19</v>
      </c>
      <c r="AW58" s="236">
        <f>SUM(AV58:AV59)</f>
        <v>30</v>
      </c>
      <c r="AX58" s="236"/>
      <c r="AY58" s="236" t="str">
        <f>AY43</f>
        <v>海神</v>
      </c>
      <c r="AZ58" s="236"/>
      <c r="BA58" s="237"/>
    </row>
    <row r="59" spans="2:54" ht="14.25" customHeight="1">
      <c r="B59" s="238"/>
      <c r="C59" s="236"/>
      <c r="D59" s="236"/>
      <c r="E59" s="236"/>
      <c r="F59" s="236"/>
      <c r="G59" s="58"/>
      <c r="H59" s="58"/>
      <c r="I59" s="58"/>
      <c r="J59" s="236"/>
      <c r="K59" s="236"/>
      <c r="L59" s="236"/>
      <c r="M59" s="236"/>
      <c r="N59" s="237"/>
      <c r="O59" s="238"/>
      <c r="P59" s="236"/>
      <c r="Q59" s="236"/>
      <c r="R59" s="236"/>
      <c r="S59" s="236"/>
      <c r="T59" s="58">
        <v>21</v>
      </c>
      <c r="U59" s="58" t="s">
        <v>86</v>
      </c>
      <c r="V59" s="58">
        <v>16</v>
      </c>
      <c r="W59" s="236"/>
      <c r="X59" s="236"/>
      <c r="Y59" s="236"/>
      <c r="Z59" s="236"/>
      <c r="AA59" s="237"/>
      <c r="AB59" s="238"/>
      <c r="AC59" s="236"/>
      <c r="AD59" s="236"/>
      <c r="AE59" s="236"/>
      <c r="AF59" s="236"/>
      <c r="AG59" s="58">
        <v>26</v>
      </c>
      <c r="AH59" s="58" t="s">
        <v>86</v>
      </c>
      <c r="AI59" s="58">
        <v>11</v>
      </c>
      <c r="AJ59" s="236"/>
      <c r="AK59" s="236"/>
      <c r="AL59" s="236"/>
      <c r="AM59" s="236"/>
      <c r="AN59" s="237"/>
      <c r="AO59" s="238"/>
      <c r="AP59" s="236"/>
      <c r="AQ59" s="236"/>
      <c r="AR59" s="236"/>
      <c r="AS59" s="236"/>
      <c r="AT59" s="58">
        <v>21</v>
      </c>
      <c r="AU59" s="58" t="s">
        <v>86</v>
      </c>
      <c r="AV59" s="58">
        <v>11</v>
      </c>
      <c r="AW59" s="236"/>
      <c r="AX59" s="236"/>
      <c r="AY59" s="236"/>
      <c r="AZ59" s="236"/>
      <c r="BA59" s="237"/>
    </row>
    <row r="60" spans="2:54" ht="14.25" customHeight="1">
      <c r="B60" s="57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63"/>
      <c r="O60" s="57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63"/>
      <c r="AB60" s="57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63"/>
      <c r="AO60" s="57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63"/>
    </row>
    <row r="61" spans="2:54" ht="14.25" customHeight="1">
      <c r="B61" s="238"/>
      <c r="C61" s="236"/>
      <c r="D61" s="236"/>
      <c r="E61" s="236"/>
      <c r="F61" s="236"/>
      <c r="G61" s="58"/>
      <c r="H61" s="58"/>
      <c r="I61" s="58"/>
      <c r="J61" s="236"/>
      <c r="K61" s="236"/>
      <c r="L61" s="236"/>
      <c r="M61" s="236"/>
      <c r="N61" s="237"/>
      <c r="O61" s="238" t="str">
        <f>Y40</f>
        <v>前原中野木</v>
      </c>
      <c r="P61" s="236"/>
      <c r="Q61" s="236"/>
      <c r="R61" s="236">
        <f>SUM(T61:T62)</f>
        <v>48</v>
      </c>
      <c r="S61" s="236"/>
      <c r="T61" s="58">
        <v>23</v>
      </c>
      <c r="U61" s="58" t="s">
        <v>86</v>
      </c>
      <c r="V61" s="58">
        <v>25</v>
      </c>
      <c r="W61" s="236">
        <f>SUM(V61:V62)</f>
        <v>37</v>
      </c>
      <c r="X61" s="236"/>
      <c r="Y61" s="236" t="str">
        <f>Y46</f>
        <v>古和釜</v>
      </c>
      <c r="Z61" s="236"/>
      <c r="AA61" s="237"/>
      <c r="AB61" s="238" t="str">
        <f>AL40</f>
        <v>夏見台</v>
      </c>
      <c r="AC61" s="236"/>
      <c r="AD61" s="236"/>
      <c r="AE61" s="236">
        <f>SUM(AG61:AG62)</f>
        <v>41</v>
      </c>
      <c r="AF61" s="236"/>
      <c r="AG61" s="58">
        <v>19</v>
      </c>
      <c r="AH61" s="58" t="s">
        <v>86</v>
      </c>
      <c r="AI61" s="58">
        <v>13</v>
      </c>
      <c r="AJ61" s="236">
        <f>SUM(AI61:AI62)</f>
        <v>13</v>
      </c>
      <c r="AK61" s="236"/>
      <c r="AL61" s="236" t="str">
        <f>AL46</f>
        <v>ZETHREE</v>
      </c>
      <c r="AM61" s="236"/>
      <c r="AN61" s="237"/>
      <c r="AO61" s="238" t="str">
        <f>AY40</f>
        <v>七林</v>
      </c>
      <c r="AP61" s="236"/>
      <c r="AQ61" s="236"/>
      <c r="AR61" s="236">
        <f>SUM(AT61:AT62)</f>
        <v>47</v>
      </c>
      <c r="AS61" s="236"/>
      <c r="AT61" s="58">
        <v>33</v>
      </c>
      <c r="AU61" s="58" t="s">
        <v>86</v>
      </c>
      <c r="AV61" s="58">
        <v>8</v>
      </c>
      <c r="AW61" s="236">
        <f>SUM(AV61:AV62)</f>
        <v>25</v>
      </c>
      <c r="AX61" s="236"/>
      <c r="AY61" s="236" t="str">
        <f>AY46</f>
        <v>八木が谷</v>
      </c>
      <c r="AZ61" s="236"/>
      <c r="BA61" s="237"/>
    </row>
    <row r="62" spans="2:54" ht="14.25" customHeight="1">
      <c r="B62" s="238"/>
      <c r="C62" s="236"/>
      <c r="D62" s="236"/>
      <c r="E62" s="236"/>
      <c r="F62" s="236"/>
      <c r="G62" s="58"/>
      <c r="H62" s="58"/>
      <c r="I62" s="58"/>
      <c r="J62" s="236"/>
      <c r="K62" s="236"/>
      <c r="L62" s="236"/>
      <c r="M62" s="236"/>
      <c r="N62" s="237"/>
      <c r="O62" s="238"/>
      <c r="P62" s="236"/>
      <c r="Q62" s="236"/>
      <c r="R62" s="236"/>
      <c r="S62" s="236"/>
      <c r="T62" s="58">
        <v>25</v>
      </c>
      <c r="U62" s="58" t="s">
        <v>86</v>
      </c>
      <c r="V62" s="58">
        <v>12</v>
      </c>
      <c r="W62" s="236"/>
      <c r="X62" s="236"/>
      <c r="Y62" s="236"/>
      <c r="Z62" s="236"/>
      <c r="AA62" s="237"/>
      <c r="AB62" s="238"/>
      <c r="AC62" s="236"/>
      <c r="AD62" s="236"/>
      <c r="AE62" s="236"/>
      <c r="AF62" s="236"/>
      <c r="AG62" s="58">
        <v>22</v>
      </c>
      <c r="AH62" s="58" t="s">
        <v>86</v>
      </c>
      <c r="AI62" s="58">
        <v>0</v>
      </c>
      <c r="AJ62" s="236"/>
      <c r="AK62" s="236"/>
      <c r="AL62" s="236"/>
      <c r="AM62" s="236"/>
      <c r="AN62" s="237"/>
      <c r="AO62" s="238"/>
      <c r="AP62" s="236"/>
      <c r="AQ62" s="236"/>
      <c r="AR62" s="236"/>
      <c r="AS62" s="236"/>
      <c r="AT62" s="58">
        <v>14</v>
      </c>
      <c r="AU62" s="58" t="s">
        <v>86</v>
      </c>
      <c r="AV62" s="58">
        <v>17</v>
      </c>
      <c r="AW62" s="236"/>
      <c r="AX62" s="236"/>
      <c r="AY62" s="236"/>
      <c r="AZ62" s="236"/>
      <c r="BA62" s="237"/>
    </row>
    <row r="63" spans="2:54" ht="14.25" customHeight="1">
      <c r="B63" s="57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63"/>
      <c r="O63" s="57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63"/>
      <c r="AB63" s="57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63"/>
      <c r="AO63" s="57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63"/>
    </row>
    <row r="64" spans="2:54" ht="14.25" customHeight="1">
      <c r="B64" s="238"/>
      <c r="C64" s="236"/>
      <c r="D64" s="236"/>
      <c r="E64" s="236"/>
      <c r="F64" s="236"/>
      <c r="G64" s="58"/>
      <c r="H64" s="58"/>
      <c r="I64" s="58"/>
      <c r="J64" s="236"/>
      <c r="K64" s="236"/>
      <c r="L64" s="236"/>
      <c r="M64" s="236"/>
      <c r="N64" s="237"/>
      <c r="O64" s="238" t="str">
        <f>Y43</f>
        <v>大穴</v>
      </c>
      <c r="P64" s="236"/>
      <c r="Q64" s="236"/>
      <c r="R64" s="236">
        <f>SUM(T64:T65)</f>
        <v>44</v>
      </c>
      <c r="S64" s="236"/>
      <c r="T64" s="58">
        <v>23</v>
      </c>
      <c r="U64" s="58" t="s">
        <v>86</v>
      </c>
      <c r="V64" s="58">
        <v>19</v>
      </c>
      <c r="W64" s="236">
        <f>SUM(V64:V65)</f>
        <v>36</v>
      </c>
      <c r="X64" s="236"/>
      <c r="Y64" s="236" t="str">
        <f>Y46</f>
        <v>古和釜</v>
      </c>
      <c r="Z64" s="236"/>
      <c r="AA64" s="237"/>
      <c r="AB64" s="238" t="str">
        <f>AL43</f>
        <v>SUN’ｓライズ</v>
      </c>
      <c r="AC64" s="236"/>
      <c r="AD64" s="236"/>
      <c r="AE64" s="236">
        <f>SUM(AG64:AG65)</f>
        <v>31</v>
      </c>
      <c r="AF64" s="236"/>
      <c r="AG64" s="58">
        <v>16</v>
      </c>
      <c r="AH64" s="58" t="s">
        <v>86</v>
      </c>
      <c r="AI64" s="58">
        <v>14</v>
      </c>
      <c r="AJ64" s="236">
        <f>SUM(AI64:AI65)</f>
        <v>26</v>
      </c>
      <c r="AK64" s="236"/>
      <c r="AL64" s="236" t="str">
        <f>AL46</f>
        <v>ZETHREE</v>
      </c>
      <c r="AM64" s="236"/>
      <c r="AN64" s="237"/>
      <c r="AO64" s="238" t="str">
        <f>AY43</f>
        <v>海神</v>
      </c>
      <c r="AP64" s="236"/>
      <c r="AQ64" s="236"/>
      <c r="AR64" s="236">
        <f>SUM(AT64:AT65)</f>
        <v>51</v>
      </c>
      <c r="AS64" s="236"/>
      <c r="AT64" s="58">
        <v>28</v>
      </c>
      <c r="AU64" s="58" t="s">
        <v>86</v>
      </c>
      <c r="AV64" s="58">
        <v>15</v>
      </c>
      <c r="AW64" s="236">
        <f>SUM(AV64:AV65)</f>
        <v>29</v>
      </c>
      <c r="AX64" s="236"/>
      <c r="AY64" s="236" t="str">
        <f>AY46</f>
        <v>八木が谷</v>
      </c>
      <c r="AZ64" s="236"/>
      <c r="BA64" s="237"/>
    </row>
    <row r="65" spans="2:53" ht="14.25" customHeight="1">
      <c r="B65" s="238"/>
      <c r="C65" s="236"/>
      <c r="D65" s="236"/>
      <c r="E65" s="236"/>
      <c r="F65" s="236"/>
      <c r="G65" s="58"/>
      <c r="H65" s="58"/>
      <c r="I65" s="58"/>
      <c r="J65" s="236"/>
      <c r="K65" s="236"/>
      <c r="L65" s="236"/>
      <c r="M65" s="236"/>
      <c r="N65" s="237"/>
      <c r="O65" s="238"/>
      <c r="P65" s="236"/>
      <c r="Q65" s="236"/>
      <c r="R65" s="236"/>
      <c r="S65" s="236"/>
      <c r="T65" s="58">
        <v>21</v>
      </c>
      <c r="U65" s="58" t="s">
        <v>86</v>
      </c>
      <c r="V65" s="58">
        <v>17</v>
      </c>
      <c r="W65" s="236"/>
      <c r="X65" s="236"/>
      <c r="Y65" s="236"/>
      <c r="Z65" s="236"/>
      <c r="AA65" s="237"/>
      <c r="AB65" s="238"/>
      <c r="AC65" s="236"/>
      <c r="AD65" s="236"/>
      <c r="AE65" s="236"/>
      <c r="AF65" s="236"/>
      <c r="AG65" s="58">
        <v>15</v>
      </c>
      <c r="AH65" s="58" t="s">
        <v>86</v>
      </c>
      <c r="AI65" s="58">
        <v>12</v>
      </c>
      <c r="AJ65" s="236"/>
      <c r="AK65" s="236"/>
      <c r="AL65" s="236"/>
      <c r="AM65" s="236"/>
      <c r="AN65" s="237"/>
      <c r="AO65" s="238"/>
      <c r="AP65" s="236"/>
      <c r="AQ65" s="236"/>
      <c r="AR65" s="236"/>
      <c r="AS65" s="236"/>
      <c r="AT65" s="58">
        <v>23</v>
      </c>
      <c r="AU65" s="58" t="s">
        <v>86</v>
      </c>
      <c r="AV65" s="58">
        <v>14</v>
      </c>
      <c r="AW65" s="236"/>
      <c r="AX65" s="236"/>
      <c r="AY65" s="236"/>
      <c r="AZ65" s="236"/>
      <c r="BA65" s="237"/>
    </row>
    <row r="66" spans="2:53" ht="14.25" customHeight="1" thickBot="1">
      <c r="B66" s="59"/>
      <c r="C66" s="60"/>
      <c r="D66" s="60"/>
      <c r="E66" s="77"/>
      <c r="F66" s="77"/>
      <c r="G66" s="60"/>
      <c r="H66" s="60"/>
      <c r="I66" s="60"/>
      <c r="J66" s="77"/>
      <c r="K66" s="77"/>
      <c r="L66" s="60"/>
      <c r="M66" s="60"/>
      <c r="N66" s="60"/>
      <c r="O66" s="59"/>
      <c r="P66" s="60"/>
      <c r="Q66" s="60"/>
      <c r="R66" s="77"/>
      <c r="S66" s="77"/>
      <c r="T66" s="60"/>
      <c r="U66" s="60"/>
      <c r="V66" s="60"/>
      <c r="W66" s="77"/>
      <c r="X66" s="77"/>
      <c r="Y66" s="60"/>
      <c r="Z66" s="60"/>
      <c r="AA66" s="60"/>
      <c r="AB66" s="59"/>
      <c r="AC66" s="60"/>
      <c r="AD66" s="60"/>
      <c r="AE66" s="77"/>
      <c r="AF66" s="77"/>
      <c r="AG66" s="60"/>
      <c r="AH66" s="60"/>
      <c r="AI66" s="60"/>
      <c r="AJ66" s="77"/>
      <c r="AK66" s="77"/>
      <c r="AL66" s="60"/>
      <c r="AM66" s="60"/>
      <c r="AN66" s="60"/>
      <c r="AO66" s="59"/>
      <c r="AP66" s="60"/>
      <c r="AQ66" s="60"/>
      <c r="AR66" s="77"/>
      <c r="AS66" s="77"/>
      <c r="AT66" s="60"/>
      <c r="AU66" s="60"/>
      <c r="AV66" s="60"/>
      <c r="AW66" s="77"/>
      <c r="AX66" s="77"/>
      <c r="AY66" s="60"/>
      <c r="AZ66" s="60"/>
      <c r="BA66" s="61"/>
    </row>
    <row r="67" spans="2:53" ht="14.25" customHeight="1"/>
  </sheetData>
  <mergeCells count="329">
    <mergeCell ref="AO32:AQ33"/>
    <mergeCell ref="AR32:AS33"/>
    <mergeCell ref="AW32:AX33"/>
    <mergeCell ref="AY32:BA33"/>
    <mergeCell ref="AO29:AQ30"/>
    <mergeCell ref="AR29:AS30"/>
    <mergeCell ref="AL55:AN56"/>
    <mergeCell ref="AJ55:AK56"/>
    <mergeCell ref="AE55:AF56"/>
    <mergeCell ref="AW46:AX47"/>
    <mergeCell ref="AY46:BA47"/>
    <mergeCell ref="AO46:AQ47"/>
    <mergeCell ref="AR46:AS47"/>
    <mergeCell ref="AJ46:AK47"/>
    <mergeCell ref="AL46:AN47"/>
    <mergeCell ref="AE46:AF47"/>
    <mergeCell ref="AW40:AX41"/>
    <mergeCell ref="AY40:BA41"/>
    <mergeCell ref="AO40:AQ41"/>
    <mergeCell ref="AR40:AS41"/>
    <mergeCell ref="AW43:AX44"/>
    <mergeCell ref="AY43:BA44"/>
    <mergeCell ref="AO43:AQ44"/>
    <mergeCell ref="AR43:AS44"/>
    <mergeCell ref="B35:N35"/>
    <mergeCell ref="AW52:AX53"/>
    <mergeCell ref="AY52:BA53"/>
    <mergeCell ref="AB52:AD53"/>
    <mergeCell ref="AE52:AF53"/>
    <mergeCell ref="AJ52:AK53"/>
    <mergeCell ref="AL52:AN53"/>
    <mergeCell ref="AO52:AQ53"/>
    <mergeCell ref="AR52:AS53"/>
    <mergeCell ref="O52:Q53"/>
    <mergeCell ref="L49:N50"/>
    <mergeCell ref="J49:K50"/>
    <mergeCell ref="R52:S53"/>
    <mergeCell ref="W52:X53"/>
    <mergeCell ref="Y52:AA53"/>
    <mergeCell ref="W49:X50"/>
    <mergeCell ref="E49:F50"/>
    <mergeCell ref="B49:D50"/>
    <mergeCell ref="L52:N53"/>
    <mergeCell ref="J52:K53"/>
    <mergeCell ref="E52:F53"/>
    <mergeCell ref="B52:D53"/>
    <mergeCell ref="O49:Q50"/>
    <mergeCell ref="R49:S50"/>
    <mergeCell ref="Y49:AA50"/>
    <mergeCell ref="AW49:AX50"/>
    <mergeCell ref="AY49:BA50"/>
    <mergeCell ref="AB49:AD50"/>
    <mergeCell ref="AE49:AF50"/>
    <mergeCell ref="AJ49:AK50"/>
    <mergeCell ref="AL49:AN50"/>
    <mergeCell ref="AO49:AQ50"/>
    <mergeCell ref="AR49:AS50"/>
    <mergeCell ref="J43:K44"/>
    <mergeCell ref="L43:N44"/>
    <mergeCell ref="AB43:AD44"/>
    <mergeCell ref="AE43:AF44"/>
    <mergeCell ref="B46:D47"/>
    <mergeCell ref="E46:F47"/>
    <mergeCell ref="J46:K47"/>
    <mergeCell ref="L46:N47"/>
    <mergeCell ref="O46:Q47"/>
    <mergeCell ref="R46:S47"/>
    <mergeCell ref="W46:X47"/>
    <mergeCell ref="Y46:AA47"/>
    <mergeCell ref="AB46:AD47"/>
    <mergeCell ref="O43:Q44"/>
    <mergeCell ref="R43:S44"/>
    <mergeCell ref="W43:X44"/>
    <mergeCell ref="Y43:AA44"/>
    <mergeCell ref="AJ43:AK44"/>
    <mergeCell ref="AL43:AN44"/>
    <mergeCell ref="B37:D38"/>
    <mergeCell ref="E37:F38"/>
    <mergeCell ref="J37:K38"/>
    <mergeCell ref="L37:N38"/>
    <mergeCell ref="AL37:AN38"/>
    <mergeCell ref="AJ37:AK38"/>
    <mergeCell ref="O37:Q38"/>
    <mergeCell ref="R37:S38"/>
    <mergeCell ref="B40:D41"/>
    <mergeCell ref="E40:F41"/>
    <mergeCell ref="J40:K41"/>
    <mergeCell ref="L40:N41"/>
    <mergeCell ref="O40:Q41"/>
    <mergeCell ref="R40:S41"/>
    <mergeCell ref="W40:X41"/>
    <mergeCell ref="Y40:AA41"/>
    <mergeCell ref="AB40:AD41"/>
    <mergeCell ref="AE40:AF41"/>
    <mergeCell ref="AJ40:AK41"/>
    <mergeCell ref="AL40:AN41"/>
    <mergeCell ref="B43:D44"/>
    <mergeCell ref="E43:F44"/>
    <mergeCell ref="O35:AA35"/>
    <mergeCell ref="AB35:AN35"/>
    <mergeCell ref="AO35:BA35"/>
    <mergeCell ref="AB26:AD27"/>
    <mergeCell ref="AE26:AF27"/>
    <mergeCell ref="AJ26:AK27"/>
    <mergeCell ref="AO37:AQ38"/>
    <mergeCell ref="AR37:AS38"/>
    <mergeCell ref="W37:X38"/>
    <mergeCell ref="Y37:AA38"/>
    <mergeCell ref="AB37:AD38"/>
    <mergeCell ref="AE37:AF38"/>
    <mergeCell ref="AW37:AX38"/>
    <mergeCell ref="AY37:BA38"/>
    <mergeCell ref="AB29:AD30"/>
    <mergeCell ref="AE29:AF30"/>
    <mergeCell ref="AJ29:AK30"/>
    <mergeCell ref="AL29:AN30"/>
    <mergeCell ref="AB32:AD33"/>
    <mergeCell ref="AE32:AF33"/>
    <mergeCell ref="AJ32:AK33"/>
    <mergeCell ref="AL32:AN33"/>
    <mergeCell ref="AW29:AX30"/>
    <mergeCell ref="AY29:BA30"/>
    <mergeCell ref="B26:D27"/>
    <mergeCell ref="L26:N27"/>
    <mergeCell ref="J26:K27"/>
    <mergeCell ref="E26:F27"/>
    <mergeCell ref="W26:X27"/>
    <mergeCell ref="Y26:AA27"/>
    <mergeCell ref="AO26:AQ27"/>
    <mergeCell ref="AR26:AS27"/>
    <mergeCell ref="AW26:AX27"/>
    <mergeCell ref="W23:X24"/>
    <mergeCell ref="Y23:AA24"/>
    <mergeCell ref="O26:Q27"/>
    <mergeCell ref="R26:S27"/>
    <mergeCell ref="O23:Q24"/>
    <mergeCell ref="R23:S24"/>
    <mergeCell ref="AW23:AX24"/>
    <mergeCell ref="AY23:BA24"/>
    <mergeCell ref="AB23:AD24"/>
    <mergeCell ref="AE23:AF24"/>
    <mergeCell ref="AJ23:AK24"/>
    <mergeCell ref="AL23:AN24"/>
    <mergeCell ref="AO23:AQ24"/>
    <mergeCell ref="AR23:AS24"/>
    <mergeCell ref="AL26:AN27"/>
    <mergeCell ref="AY26:BA27"/>
    <mergeCell ref="AY17:BA18"/>
    <mergeCell ref="AB17:AD18"/>
    <mergeCell ref="AE17:AF18"/>
    <mergeCell ref="AJ17:AK18"/>
    <mergeCell ref="AL17:AN18"/>
    <mergeCell ref="AO17:AQ18"/>
    <mergeCell ref="AR17:AS18"/>
    <mergeCell ref="AW17:AX18"/>
    <mergeCell ref="J23:K24"/>
    <mergeCell ref="AW20:AX21"/>
    <mergeCell ref="AY20:BA21"/>
    <mergeCell ref="AB20:AD21"/>
    <mergeCell ref="AE20:AF21"/>
    <mergeCell ref="AJ20:AK21"/>
    <mergeCell ref="AL20:AN21"/>
    <mergeCell ref="AO20:AQ21"/>
    <mergeCell ref="AR20:AS21"/>
    <mergeCell ref="O20:Q21"/>
    <mergeCell ref="R20:S21"/>
    <mergeCell ref="W20:X21"/>
    <mergeCell ref="Y20:AA21"/>
    <mergeCell ref="L23:N24"/>
    <mergeCell ref="J20:K21"/>
    <mergeCell ref="L20:N21"/>
    <mergeCell ref="B11:D12"/>
    <mergeCell ref="E11:F12"/>
    <mergeCell ref="B8:D9"/>
    <mergeCell ref="E8:F9"/>
    <mergeCell ref="Y14:AA15"/>
    <mergeCell ref="W14:X15"/>
    <mergeCell ref="Y11:AA12"/>
    <mergeCell ref="R11:S12"/>
    <mergeCell ref="AL11:AN12"/>
    <mergeCell ref="AB11:AD12"/>
    <mergeCell ref="AE11:AF12"/>
    <mergeCell ref="AJ11:AK12"/>
    <mergeCell ref="W11:X12"/>
    <mergeCell ref="AB8:AD9"/>
    <mergeCell ref="AE8:AF9"/>
    <mergeCell ref="AB14:AD15"/>
    <mergeCell ref="AE14:AF15"/>
    <mergeCell ref="AJ14:AK15"/>
    <mergeCell ref="AL14:AN15"/>
    <mergeCell ref="B1:BA1"/>
    <mergeCell ref="B3:N3"/>
    <mergeCell ref="O3:AA3"/>
    <mergeCell ref="AB3:AN3"/>
    <mergeCell ref="AO3:BA3"/>
    <mergeCell ref="J8:K9"/>
    <mergeCell ref="L8:N9"/>
    <mergeCell ref="J5:K6"/>
    <mergeCell ref="L5:N6"/>
    <mergeCell ref="W8:X9"/>
    <mergeCell ref="O5:Q6"/>
    <mergeCell ref="R5:S6"/>
    <mergeCell ref="AJ8:AK9"/>
    <mergeCell ref="AE5:AF6"/>
    <mergeCell ref="AJ5:AK6"/>
    <mergeCell ref="AL5:AN6"/>
    <mergeCell ref="R8:S9"/>
    <mergeCell ref="W5:X6"/>
    <mergeCell ref="O8:Q9"/>
    <mergeCell ref="B5:D6"/>
    <mergeCell ref="E5:F6"/>
    <mergeCell ref="AY8:BA9"/>
    <mergeCell ref="AW8:AX9"/>
    <mergeCell ref="AR8:AS9"/>
    <mergeCell ref="AY5:BA6"/>
    <mergeCell ref="E14:F15"/>
    <mergeCell ref="AO5:AQ6"/>
    <mergeCell ref="AW5:AX6"/>
    <mergeCell ref="AR5:AS6"/>
    <mergeCell ref="AB5:AD6"/>
    <mergeCell ref="Y5:AA6"/>
    <mergeCell ref="AL8:AN9"/>
    <mergeCell ref="Y8:AA9"/>
    <mergeCell ref="L11:N12"/>
    <mergeCell ref="J11:K12"/>
    <mergeCell ref="O11:Q12"/>
    <mergeCell ref="AO11:AQ12"/>
    <mergeCell ref="AR11:AS12"/>
    <mergeCell ref="AY11:BA12"/>
    <mergeCell ref="AW11:AX12"/>
    <mergeCell ref="AO8:AQ9"/>
    <mergeCell ref="AY14:BA15"/>
    <mergeCell ref="AO14:AQ15"/>
    <mergeCell ref="AR14:AS15"/>
    <mergeCell ref="AW14:AX15"/>
    <mergeCell ref="Y29:AA30"/>
    <mergeCell ref="J32:K33"/>
    <mergeCell ref="L32:N33"/>
    <mergeCell ref="O32:Q33"/>
    <mergeCell ref="R32:S33"/>
    <mergeCell ref="W32:X33"/>
    <mergeCell ref="Y32:AA33"/>
    <mergeCell ref="B14:D15"/>
    <mergeCell ref="R14:S15"/>
    <mergeCell ref="O14:Q15"/>
    <mergeCell ref="L14:N15"/>
    <mergeCell ref="J14:K15"/>
    <mergeCell ref="W17:X18"/>
    <mergeCell ref="Y17:AA18"/>
    <mergeCell ref="B17:D18"/>
    <mergeCell ref="E17:F18"/>
    <mergeCell ref="J17:K18"/>
    <mergeCell ref="L17:N18"/>
    <mergeCell ref="O17:Q18"/>
    <mergeCell ref="R17:S18"/>
    <mergeCell ref="E23:F24"/>
    <mergeCell ref="B23:D24"/>
    <mergeCell ref="B20:D21"/>
    <mergeCell ref="E20:F21"/>
    <mergeCell ref="B29:D30"/>
    <mergeCell ref="E29:F30"/>
    <mergeCell ref="J29:K30"/>
    <mergeCell ref="L29:N30"/>
    <mergeCell ref="B32:D33"/>
    <mergeCell ref="E32:F33"/>
    <mergeCell ref="O29:Q30"/>
    <mergeCell ref="R29:S30"/>
    <mergeCell ref="W29:X30"/>
    <mergeCell ref="B61:D62"/>
    <mergeCell ref="E61:F62"/>
    <mergeCell ref="J61:K62"/>
    <mergeCell ref="L61:N62"/>
    <mergeCell ref="B64:D65"/>
    <mergeCell ref="E64:F65"/>
    <mergeCell ref="J64:K65"/>
    <mergeCell ref="L64:N65"/>
    <mergeCell ref="B55:D56"/>
    <mergeCell ref="E55:F56"/>
    <mergeCell ref="J55:K56"/>
    <mergeCell ref="L55:N56"/>
    <mergeCell ref="B58:D59"/>
    <mergeCell ref="E58:F59"/>
    <mergeCell ref="J58:K59"/>
    <mergeCell ref="L58:N59"/>
    <mergeCell ref="W61:X62"/>
    <mergeCell ref="Y61:AA62"/>
    <mergeCell ref="O64:Q65"/>
    <mergeCell ref="R64:S65"/>
    <mergeCell ref="W64:X65"/>
    <mergeCell ref="Y64:AA65"/>
    <mergeCell ref="O55:Q56"/>
    <mergeCell ref="R55:S56"/>
    <mergeCell ref="O61:Q62"/>
    <mergeCell ref="R61:S62"/>
    <mergeCell ref="W55:X56"/>
    <mergeCell ref="Y55:AA56"/>
    <mergeCell ref="O58:Q59"/>
    <mergeCell ref="R58:S59"/>
    <mergeCell ref="W58:X59"/>
    <mergeCell ref="Y58:AA59"/>
    <mergeCell ref="AB64:AD65"/>
    <mergeCell ref="AE64:AF65"/>
    <mergeCell ref="AJ64:AK65"/>
    <mergeCell ref="AL64:AN65"/>
    <mergeCell ref="AO55:AQ56"/>
    <mergeCell ref="AR55:AS56"/>
    <mergeCell ref="AO61:AQ62"/>
    <mergeCell ref="AR61:AS62"/>
    <mergeCell ref="AB58:AD59"/>
    <mergeCell ref="AE58:AF59"/>
    <mergeCell ref="AJ58:AK59"/>
    <mergeCell ref="AL58:AN59"/>
    <mergeCell ref="AB61:AD62"/>
    <mergeCell ref="AE61:AF62"/>
    <mergeCell ref="AJ61:AK62"/>
    <mergeCell ref="AL61:AN62"/>
    <mergeCell ref="AB55:AD56"/>
    <mergeCell ref="AW61:AX62"/>
    <mergeCell ref="AY61:BA62"/>
    <mergeCell ref="AO64:AQ65"/>
    <mergeCell ref="AR64:AS65"/>
    <mergeCell ref="AW64:AX65"/>
    <mergeCell ref="AY64:BA65"/>
    <mergeCell ref="AW55:AX56"/>
    <mergeCell ref="AY55:BA56"/>
    <mergeCell ref="AO58:AQ59"/>
    <mergeCell ref="AR58:AS59"/>
    <mergeCell ref="AW58:AX59"/>
    <mergeCell ref="AY58:BA59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3"/>
  <sheetViews>
    <sheetView zoomScale="60" zoomScaleNormal="60" workbookViewId="0">
      <selection activeCell="AM11" sqref="AM11"/>
    </sheetView>
  </sheetViews>
  <sheetFormatPr defaultColWidth="4.625" defaultRowHeight="14.25" customHeight="1"/>
  <sheetData>
    <row r="1" spans="1:45" ht="18.75">
      <c r="A1" s="259" t="s">
        <v>90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</row>
    <row r="2" spans="1:45" ht="15" customHeight="1" thickBot="1"/>
    <row r="3" spans="1:45" ht="26.1" customHeight="1" thickBot="1">
      <c r="A3" s="253" t="s">
        <v>294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5"/>
      <c r="P3" s="253" t="s">
        <v>295</v>
      </c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5"/>
    </row>
    <row r="4" spans="1:45" ht="27.75" customHeight="1">
      <c r="A4" s="36"/>
      <c r="B4" s="37"/>
      <c r="C4" s="37"/>
      <c r="D4" s="37"/>
      <c r="E4" s="38"/>
      <c r="F4" s="39"/>
      <c r="G4" s="39"/>
      <c r="H4" s="37"/>
      <c r="I4" s="39"/>
      <c r="J4" s="39"/>
      <c r="K4" s="38"/>
      <c r="L4" s="37"/>
      <c r="M4" s="37"/>
      <c r="N4" s="37"/>
      <c r="O4" s="40"/>
      <c r="P4" s="36"/>
      <c r="Q4" s="37"/>
      <c r="R4" s="37"/>
      <c r="S4" s="37"/>
      <c r="T4" s="38"/>
      <c r="U4" s="39"/>
      <c r="V4" s="39"/>
      <c r="W4" s="37"/>
      <c r="X4" s="39"/>
      <c r="Y4" s="39"/>
      <c r="Z4" s="38"/>
      <c r="AA4" s="37"/>
      <c r="AB4" s="37"/>
      <c r="AC4" s="37"/>
      <c r="AD4" s="40"/>
    </row>
    <row r="5" spans="1:45" ht="27.75" customHeight="1">
      <c r="A5" s="256" t="s">
        <v>287</v>
      </c>
      <c r="B5" s="257"/>
      <c r="C5" s="257"/>
      <c r="D5" s="257"/>
      <c r="E5" s="250">
        <f>G5+G6</f>
        <v>33</v>
      </c>
      <c r="F5" s="250"/>
      <c r="G5" s="141">
        <v>21</v>
      </c>
      <c r="H5" s="142" t="s">
        <v>38</v>
      </c>
      <c r="I5" s="141">
        <v>6</v>
      </c>
      <c r="J5" s="250">
        <f>I5+I6</f>
        <v>22</v>
      </c>
      <c r="K5" s="250"/>
      <c r="L5" s="257" t="s">
        <v>288</v>
      </c>
      <c r="M5" s="257"/>
      <c r="N5" s="257"/>
      <c r="O5" s="258"/>
      <c r="P5" s="256" t="s">
        <v>102</v>
      </c>
      <c r="Q5" s="257"/>
      <c r="R5" s="257"/>
      <c r="S5" s="257"/>
      <c r="T5" s="250">
        <f>V5+V6</f>
        <v>22</v>
      </c>
      <c r="U5" s="250"/>
      <c r="V5" s="141">
        <v>8</v>
      </c>
      <c r="W5" s="142" t="s">
        <v>38</v>
      </c>
      <c r="X5" s="141">
        <v>18</v>
      </c>
      <c r="Y5" s="250">
        <f>X5+X6</f>
        <v>29</v>
      </c>
      <c r="Z5" s="250"/>
      <c r="AA5" s="257" t="s">
        <v>94</v>
      </c>
      <c r="AB5" s="257"/>
      <c r="AC5" s="257"/>
      <c r="AD5" s="258"/>
    </row>
    <row r="6" spans="1:45" ht="27.75" customHeight="1">
      <c r="A6" s="256"/>
      <c r="B6" s="257"/>
      <c r="C6" s="257"/>
      <c r="D6" s="257"/>
      <c r="E6" s="250"/>
      <c r="F6" s="250"/>
      <c r="G6" s="141">
        <v>12</v>
      </c>
      <c r="H6" s="142" t="s">
        <v>38</v>
      </c>
      <c r="I6" s="141">
        <v>16</v>
      </c>
      <c r="J6" s="250"/>
      <c r="K6" s="250"/>
      <c r="L6" s="257"/>
      <c r="M6" s="257"/>
      <c r="N6" s="257"/>
      <c r="O6" s="258"/>
      <c r="P6" s="256"/>
      <c r="Q6" s="257"/>
      <c r="R6" s="257"/>
      <c r="S6" s="257"/>
      <c r="T6" s="250"/>
      <c r="U6" s="250"/>
      <c r="V6" s="141">
        <v>14</v>
      </c>
      <c r="W6" s="142" t="s">
        <v>38</v>
      </c>
      <c r="X6" s="141">
        <v>11</v>
      </c>
      <c r="Y6" s="250"/>
      <c r="Z6" s="250"/>
      <c r="AA6" s="257"/>
      <c r="AB6" s="257"/>
      <c r="AC6" s="257"/>
      <c r="AD6" s="258"/>
    </row>
    <row r="7" spans="1:45" ht="27.75" customHeight="1">
      <c r="A7" s="143"/>
      <c r="B7" s="142"/>
      <c r="C7" s="142"/>
      <c r="D7" s="142"/>
      <c r="E7" s="141"/>
      <c r="F7" s="141"/>
      <c r="G7" s="141"/>
      <c r="H7" s="142" t="s">
        <v>38</v>
      </c>
      <c r="I7" s="144"/>
      <c r="J7" s="141"/>
      <c r="K7" s="141"/>
      <c r="L7" s="142"/>
      <c r="M7" s="142"/>
      <c r="N7" s="142"/>
      <c r="O7" s="145"/>
      <c r="P7" s="143"/>
      <c r="Q7" s="142"/>
      <c r="R7" s="142"/>
      <c r="S7" s="142"/>
      <c r="T7" s="141"/>
      <c r="U7" s="141"/>
      <c r="V7" s="141"/>
      <c r="W7" s="142" t="s">
        <v>38</v>
      </c>
      <c r="X7" s="144"/>
      <c r="Y7" s="141"/>
      <c r="Z7" s="141"/>
      <c r="AA7" s="142"/>
      <c r="AB7" s="142"/>
      <c r="AC7" s="142"/>
      <c r="AD7" s="145"/>
    </row>
    <row r="8" spans="1:45" ht="27.75" customHeight="1">
      <c r="A8" s="252" t="str">
        <f>A5</f>
        <v>船橋葛飾</v>
      </c>
      <c r="B8" s="250"/>
      <c r="C8" s="250"/>
      <c r="D8" s="250"/>
      <c r="E8" s="250">
        <f>SUM(G8:G9)</f>
        <v>49</v>
      </c>
      <c r="F8" s="250"/>
      <c r="G8" s="141">
        <v>38</v>
      </c>
      <c r="H8" s="142" t="s">
        <v>38</v>
      </c>
      <c r="I8" s="141">
        <v>7</v>
      </c>
      <c r="J8" s="250">
        <f>SUM(I8:I9)</f>
        <v>29</v>
      </c>
      <c r="K8" s="250"/>
      <c r="L8" s="257" t="s">
        <v>23</v>
      </c>
      <c r="M8" s="257"/>
      <c r="N8" s="257"/>
      <c r="O8" s="258"/>
      <c r="P8" s="252" t="str">
        <f>P5</f>
        <v>坪井</v>
      </c>
      <c r="Q8" s="250"/>
      <c r="R8" s="250"/>
      <c r="S8" s="250"/>
      <c r="T8" s="250">
        <f>SUM(V8:V9)</f>
        <v>46</v>
      </c>
      <c r="U8" s="250"/>
      <c r="V8" s="141">
        <v>22</v>
      </c>
      <c r="W8" s="142" t="s">
        <v>38</v>
      </c>
      <c r="X8" s="141">
        <v>18</v>
      </c>
      <c r="Y8" s="250">
        <f>SUM(X8:X9)</f>
        <v>43</v>
      </c>
      <c r="Z8" s="250"/>
      <c r="AA8" s="257" t="s">
        <v>187</v>
      </c>
      <c r="AB8" s="257"/>
      <c r="AC8" s="257"/>
      <c r="AD8" s="258"/>
    </row>
    <row r="9" spans="1:45" ht="27.75" customHeight="1">
      <c r="A9" s="252"/>
      <c r="B9" s="250"/>
      <c r="C9" s="250"/>
      <c r="D9" s="250"/>
      <c r="E9" s="250"/>
      <c r="F9" s="250"/>
      <c r="G9" s="141">
        <v>11</v>
      </c>
      <c r="H9" s="142" t="s">
        <v>38</v>
      </c>
      <c r="I9" s="141">
        <v>22</v>
      </c>
      <c r="J9" s="250"/>
      <c r="K9" s="250"/>
      <c r="L9" s="257"/>
      <c r="M9" s="257"/>
      <c r="N9" s="257"/>
      <c r="O9" s="258"/>
      <c r="P9" s="252"/>
      <c r="Q9" s="250"/>
      <c r="R9" s="250"/>
      <c r="S9" s="250"/>
      <c r="T9" s="250"/>
      <c r="U9" s="250"/>
      <c r="V9" s="141">
        <v>24</v>
      </c>
      <c r="W9" s="142" t="s">
        <v>38</v>
      </c>
      <c r="X9" s="141">
        <v>25</v>
      </c>
      <c r="Y9" s="250"/>
      <c r="Z9" s="250"/>
      <c r="AA9" s="257"/>
      <c r="AB9" s="257"/>
      <c r="AC9" s="257"/>
      <c r="AD9" s="258"/>
    </row>
    <row r="10" spans="1:45" ht="27.75" customHeight="1">
      <c r="A10" s="143"/>
      <c r="B10" s="142"/>
      <c r="C10" s="142"/>
      <c r="D10" s="142"/>
      <c r="E10" s="141"/>
      <c r="F10" s="141"/>
      <c r="G10" s="141"/>
      <c r="H10" s="142"/>
      <c r="I10" s="141"/>
      <c r="J10" s="141"/>
      <c r="K10" s="141"/>
      <c r="L10" s="142"/>
      <c r="M10" s="142"/>
      <c r="N10" s="142"/>
      <c r="O10" s="145"/>
      <c r="P10" s="143"/>
      <c r="Q10" s="142"/>
      <c r="R10" s="142"/>
      <c r="S10" s="142"/>
      <c r="T10" s="141"/>
      <c r="U10" s="141"/>
      <c r="V10" s="141"/>
      <c r="W10" s="142"/>
      <c r="X10" s="141"/>
      <c r="Y10" s="141"/>
      <c r="Z10" s="141"/>
      <c r="AA10" s="142"/>
      <c r="AB10" s="142"/>
      <c r="AC10" s="142"/>
      <c r="AD10" s="145"/>
    </row>
    <row r="11" spans="1:45" ht="27.75" customHeight="1">
      <c r="A11" s="252" t="str">
        <f>A5</f>
        <v>船橋葛飾</v>
      </c>
      <c r="B11" s="250"/>
      <c r="C11" s="250"/>
      <c r="D11" s="250"/>
      <c r="E11" s="250">
        <f>SUM(G11:G12)</f>
        <v>51</v>
      </c>
      <c r="F11" s="250"/>
      <c r="G11" s="141">
        <v>23</v>
      </c>
      <c r="H11" s="142" t="s">
        <v>38</v>
      </c>
      <c r="I11" s="141">
        <v>17</v>
      </c>
      <c r="J11" s="250">
        <f>SUM(I11:I12)</f>
        <v>29</v>
      </c>
      <c r="K11" s="250"/>
      <c r="L11" s="257" t="s">
        <v>98</v>
      </c>
      <c r="M11" s="257"/>
      <c r="N11" s="257"/>
      <c r="O11" s="258"/>
      <c r="P11" s="252" t="str">
        <f>P5</f>
        <v>坪井</v>
      </c>
      <c r="Q11" s="250"/>
      <c r="R11" s="250"/>
      <c r="S11" s="250"/>
      <c r="T11" s="250">
        <f>SUM(V11:V12)</f>
        <v>47</v>
      </c>
      <c r="U11" s="250"/>
      <c r="V11" s="141">
        <v>26</v>
      </c>
      <c r="W11" s="142" t="s">
        <v>38</v>
      </c>
      <c r="X11" s="141">
        <v>11</v>
      </c>
      <c r="Y11" s="250">
        <f>SUM(X11:X12)</f>
        <v>21</v>
      </c>
      <c r="Z11" s="250"/>
      <c r="AA11" s="257" t="s">
        <v>216</v>
      </c>
      <c r="AB11" s="257"/>
      <c r="AC11" s="257"/>
      <c r="AD11" s="258"/>
    </row>
    <row r="12" spans="1:45" ht="27.75" customHeight="1">
      <c r="A12" s="252"/>
      <c r="B12" s="250"/>
      <c r="C12" s="250"/>
      <c r="D12" s="250"/>
      <c r="E12" s="250"/>
      <c r="F12" s="250"/>
      <c r="G12" s="141">
        <v>28</v>
      </c>
      <c r="H12" s="142" t="s">
        <v>38</v>
      </c>
      <c r="I12" s="141">
        <v>12</v>
      </c>
      <c r="J12" s="250"/>
      <c r="K12" s="250"/>
      <c r="L12" s="257"/>
      <c r="M12" s="257"/>
      <c r="N12" s="257"/>
      <c r="O12" s="258"/>
      <c r="P12" s="252"/>
      <c r="Q12" s="250"/>
      <c r="R12" s="250"/>
      <c r="S12" s="250"/>
      <c r="T12" s="250"/>
      <c r="U12" s="250"/>
      <c r="V12" s="141">
        <v>21</v>
      </c>
      <c r="W12" s="142" t="s">
        <v>38</v>
      </c>
      <c r="X12" s="141">
        <v>10</v>
      </c>
      <c r="Y12" s="250"/>
      <c r="Z12" s="250"/>
      <c r="AA12" s="257"/>
      <c r="AB12" s="257"/>
      <c r="AC12" s="257"/>
      <c r="AD12" s="258"/>
    </row>
    <row r="13" spans="1:45" ht="27.75" customHeight="1">
      <c r="A13" s="143"/>
      <c r="B13" s="142"/>
      <c r="C13" s="142"/>
      <c r="D13" s="142"/>
      <c r="E13" s="141"/>
      <c r="F13" s="141"/>
      <c r="G13" s="141"/>
      <c r="H13" s="142"/>
      <c r="I13" s="141"/>
      <c r="J13" s="141"/>
      <c r="K13" s="141"/>
      <c r="L13" s="142"/>
      <c r="M13" s="142"/>
      <c r="N13" s="142"/>
      <c r="O13" s="145"/>
      <c r="P13" s="143"/>
      <c r="Q13" s="142"/>
      <c r="R13" s="142"/>
      <c r="S13" s="142"/>
      <c r="T13" s="141"/>
      <c r="U13" s="141"/>
      <c r="V13" s="141"/>
      <c r="W13" s="142"/>
      <c r="X13" s="141"/>
      <c r="Y13" s="141"/>
      <c r="Z13" s="141"/>
      <c r="AA13" s="142"/>
      <c r="AB13" s="142"/>
      <c r="AC13" s="142"/>
      <c r="AD13" s="145"/>
    </row>
    <row r="14" spans="1:45" ht="27.75" customHeight="1">
      <c r="A14" s="252" t="str">
        <f>L5</f>
        <v>ZETHREE</v>
      </c>
      <c r="B14" s="250"/>
      <c r="C14" s="250"/>
      <c r="D14" s="250"/>
      <c r="E14" s="250">
        <f>SUM(G14:G15)</f>
        <v>50</v>
      </c>
      <c r="F14" s="250"/>
      <c r="G14" s="141">
        <v>34</v>
      </c>
      <c r="H14" s="142" t="s">
        <v>38</v>
      </c>
      <c r="I14" s="141">
        <v>11</v>
      </c>
      <c r="J14" s="250">
        <f>SUM(I14:I15)</f>
        <v>30</v>
      </c>
      <c r="K14" s="250"/>
      <c r="L14" s="250" t="str">
        <f>L8</f>
        <v>田喜野井</v>
      </c>
      <c r="M14" s="250"/>
      <c r="N14" s="250"/>
      <c r="O14" s="251"/>
      <c r="P14" s="252" t="str">
        <f>AA5</f>
        <v>海神</v>
      </c>
      <c r="Q14" s="250"/>
      <c r="R14" s="250"/>
      <c r="S14" s="250"/>
      <c r="T14" s="250">
        <f>SUM(V14:V15)</f>
        <v>42</v>
      </c>
      <c r="U14" s="250"/>
      <c r="V14" s="141">
        <v>16</v>
      </c>
      <c r="W14" s="142" t="s">
        <v>38</v>
      </c>
      <c r="X14" s="141">
        <v>14</v>
      </c>
      <c r="Y14" s="250">
        <f>SUM(X14:X15)</f>
        <v>32</v>
      </c>
      <c r="Z14" s="250"/>
      <c r="AA14" s="250" t="str">
        <f>AA8</f>
        <v>高三</v>
      </c>
      <c r="AB14" s="250"/>
      <c r="AC14" s="250"/>
      <c r="AD14" s="251"/>
    </row>
    <row r="15" spans="1:45" ht="27.75" customHeight="1">
      <c r="A15" s="252"/>
      <c r="B15" s="250"/>
      <c r="C15" s="250"/>
      <c r="D15" s="250"/>
      <c r="E15" s="250"/>
      <c r="F15" s="250"/>
      <c r="G15" s="141">
        <v>16</v>
      </c>
      <c r="H15" s="142" t="s">
        <v>38</v>
      </c>
      <c r="I15" s="141">
        <v>19</v>
      </c>
      <c r="J15" s="250"/>
      <c r="K15" s="250"/>
      <c r="L15" s="250"/>
      <c r="M15" s="250"/>
      <c r="N15" s="250"/>
      <c r="O15" s="251"/>
      <c r="P15" s="252"/>
      <c r="Q15" s="250"/>
      <c r="R15" s="250"/>
      <c r="S15" s="250"/>
      <c r="T15" s="250"/>
      <c r="U15" s="250"/>
      <c r="V15" s="141">
        <v>26</v>
      </c>
      <c r="W15" s="142" t="s">
        <v>38</v>
      </c>
      <c r="X15" s="141">
        <v>18</v>
      </c>
      <c r="Y15" s="250"/>
      <c r="Z15" s="250"/>
      <c r="AA15" s="250"/>
      <c r="AB15" s="250"/>
      <c r="AC15" s="250"/>
      <c r="AD15" s="251"/>
    </row>
    <row r="16" spans="1:45" ht="27.75" customHeight="1">
      <c r="A16" s="143"/>
      <c r="B16" s="142"/>
      <c r="C16" s="142"/>
      <c r="D16" s="142"/>
      <c r="E16" s="141"/>
      <c r="F16" s="141"/>
      <c r="G16" s="141"/>
      <c r="H16" s="142"/>
      <c r="I16" s="141"/>
      <c r="J16" s="141"/>
      <c r="K16" s="141"/>
      <c r="L16" s="142"/>
      <c r="M16" s="142"/>
      <c r="N16" s="142"/>
      <c r="O16" s="145"/>
      <c r="P16" s="143"/>
      <c r="Q16" s="142"/>
      <c r="R16" s="142"/>
      <c r="S16" s="142"/>
      <c r="T16" s="141"/>
      <c r="U16" s="141"/>
      <c r="V16" s="141"/>
      <c r="W16" s="142"/>
      <c r="X16" s="141"/>
      <c r="Y16" s="141"/>
      <c r="Z16" s="141"/>
      <c r="AA16" s="142"/>
      <c r="AB16" s="142"/>
      <c r="AC16" s="142"/>
      <c r="AD16" s="145"/>
    </row>
    <row r="17" spans="1:45" ht="27.75" customHeight="1">
      <c r="A17" s="252" t="str">
        <f>L5</f>
        <v>ZETHREE</v>
      </c>
      <c r="B17" s="250"/>
      <c r="C17" s="250"/>
      <c r="D17" s="250"/>
      <c r="E17" s="250">
        <f>SUM(G17:G18)</f>
        <v>43</v>
      </c>
      <c r="F17" s="250"/>
      <c r="G17" s="141">
        <v>22</v>
      </c>
      <c r="H17" s="142" t="s">
        <v>38</v>
      </c>
      <c r="I17" s="141">
        <v>11</v>
      </c>
      <c r="J17" s="250">
        <f>SUM(I17:I18)</f>
        <v>27</v>
      </c>
      <c r="K17" s="250"/>
      <c r="L17" s="250" t="str">
        <f>L11</f>
        <v>宮本</v>
      </c>
      <c r="M17" s="250"/>
      <c r="N17" s="250"/>
      <c r="O17" s="251"/>
      <c r="P17" s="252" t="str">
        <f>AA5</f>
        <v>海神</v>
      </c>
      <c r="Q17" s="250"/>
      <c r="R17" s="250"/>
      <c r="S17" s="250"/>
      <c r="T17" s="250">
        <f>SUM(V17:V18)</f>
        <v>30</v>
      </c>
      <c r="U17" s="250"/>
      <c r="V17" s="141">
        <v>12</v>
      </c>
      <c r="W17" s="142" t="s">
        <v>38</v>
      </c>
      <c r="X17" s="141">
        <v>32</v>
      </c>
      <c r="Y17" s="250">
        <f>SUM(X17:X18)</f>
        <v>52</v>
      </c>
      <c r="Z17" s="250"/>
      <c r="AA17" s="250" t="str">
        <f>AA11</f>
        <v>八木が谷</v>
      </c>
      <c r="AB17" s="250"/>
      <c r="AC17" s="250"/>
      <c r="AD17" s="251"/>
    </row>
    <row r="18" spans="1:45" ht="27.75" customHeight="1">
      <c r="A18" s="252"/>
      <c r="B18" s="250"/>
      <c r="C18" s="250"/>
      <c r="D18" s="250"/>
      <c r="E18" s="250"/>
      <c r="F18" s="250"/>
      <c r="G18" s="141">
        <v>21</v>
      </c>
      <c r="H18" s="142" t="s">
        <v>38</v>
      </c>
      <c r="I18" s="141">
        <v>16</v>
      </c>
      <c r="J18" s="250"/>
      <c r="K18" s="250"/>
      <c r="L18" s="250"/>
      <c r="M18" s="250"/>
      <c r="N18" s="250"/>
      <c r="O18" s="251"/>
      <c r="P18" s="252"/>
      <c r="Q18" s="250"/>
      <c r="R18" s="250"/>
      <c r="S18" s="250"/>
      <c r="T18" s="250"/>
      <c r="U18" s="250"/>
      <c r="V18" s="141">
        <v>18</v>
      </c>
      <c r="W18" s="142" t="s">
        <v>38</v>
      </c>
      <c r="X18" s="141">
        <v>20</v>
      </c>
      <c r="Y18" s="250"/>
      <c r="Z18" s="250"/>
      <c r="AA18" s="250"/>
      <c r="AB18" s="250"/>
      <c r="AC18" s="250"/>
      <c r="AD18" s="251"/>
    </row>
    <row r="19" spans="1:45" ht="27.75" customHeight="1">
      <c r="A19" s="143"/>
      <c r="B19" s="142"/>
      <c r="C19" s="142"/>
      <c r="D19" s="142"/>
      <c r="E19" s="141"/>
      <c r="F19" s="141"/>
      <c r="G19" s="144"/>
      <c r="H19" s="142"/>
      <c r="I19" s="141"/>
      <c r="J19" s="141"/>
      <c r="K19" s="141"/>
      <c r="L19" s="142"/>
      <c r="M19" s="142"/>
      <c r="N19" s="142"/>
      <c r="O19" s="145"/>
      <c r="P19" s="143"/>
      <c r="Q19" s="142"/>
      <c r="R19" s="142"/>
      <c r="S19" s="142"/>
      <c r="T19" s="141"/>
      <c r="U19" s="141"/>
      <c r="V19" s="144"/>
      <c r="W19" s="142"/>
      <c r="X19" s="141"/>
      <c r="Y19" s="141"/>
      <c r="Z19" s="141"/>
      <c r="AA19" s="142"/>
      <c r="AB19" s="142"/>
      <c r="AC19" s="142"/>
      <c r="AD19" s="145"/>
    </row>
    <row r="20" spans="1:45" ht="27.75" customHeight="1">
      <c r="A20" s="252" t="str">
        <f>L8</f>
        <v>田喜野井</v>
      </c>
      <c r="B20" s="250"/>
      <c r="C20" s="250"/>
      <c r="D20" s="250"/>
      <c r="E20" s="250">
        <f>SUM(G20:G21)</f>
        <v>38</v>
      </c>
      <c r="F20" s="250"/>
      <c r="G20" s="141">
        <v>11</v>
      </c>
      <c r="H20" s="142" t="s">
        <v>38</v>
      </c>
      <c r="I20" s="141">
        <v>26</v>
      </c>
      <c r="J20" s="250">
        <f>SUM(I20:I21)</f>
        <v>38</v>
      </c>
      <c r="K20" s="250"/>
      <c r="L20" s="250" t="str">
        <f>L17</f>
        <v>宮本</v>
      </c>
      <c r="M20" s="250"/>
      <c r="N20" s="250"/>
      <c r="O20" s="251"/>
      <c r="P20" s="252" t="str">
        <f>AA8</f>
        <v>高三</v>
      </c>
      <c r="Q20" s="250"/>
      <c r="R20" s="250"/>
      <c r="S20" s="250"/>
      <c r="T20" s="250">
        <f>SUM(V20:V21)</f>
        <v>45</v>
      </c>
      <c r="U20" s="250"/>
      <c r="V20" s="141">
        <v>23</v>
      </c>
      <c r="W20" s="142" t="s">
        <v>38</v>
      </c>
      <c r="X20" s="141">
        <v>10</v>
      </c>
      <c r="Y20" s="250">
        <f>SUM(X20:X21)</f>
        <v>26</v>
      </c>
      <c r="Z20" s="250"/>
      <c r="AA20" s="250" t="str">
        <f>AA17</f>
        <v>八木が谷</v>
      </c>
      <c r="AB20" s="250"/>
      <c r="AC20" s="250"/>
      <c r="AD20" s="251"/>
    </row>
    <row r="21" spans="1:45" ht="27.75" customHeight="1">
      <c r="A21" s="252"/>
      <c r="B21" s="250"/>
      <c r="C21" s="250"/>
      <c r="D21" s="250"/>
      <c r="E21" s="250"/>
      <c r="F21" s="250"/>
      <c r="G21" s="141">
        <v>27</v>
      </c>
      <c r="H21" s="142" t="s">
        <v>38</v>
      </c>
      <c r="I21" s="141">
        <v>12</v>
      </c>
      <c r="J21" s="250"/>
      <c r="K21" s="250"/>
      <c r="L21" s="250"/>
      <c r="M21" s="250"/>
      <c r="N21" s="250"/>
      <c r="O21" s="251"/>
      <c r="P21" s="252"/>
      <c r="Q21" s="250"/>
      <c r="R21" s="250"/>
      <c r="S21" s="250"/>
      <c r="T21" s="250"/>
      <c r="U21" s="250"/>
      <c r="V21" s="141">
        <v>22</v>
      </c>
      <c r="W21" s="142" t="s">
        <v>38</v>
      </c>
      <c r="X21" s="141">
        <v>16</v>
      </c>
      <c r="Y21" s="250"/>
      <c r="Z21" s="250"/>
      <c r="AA21" s="250"/>
      <c r="AB21" s="250"/>
      <c r="AC21" s="250"/>
      <c r="AD21" s="251"/>
    </row>
    <row r="22" spans="1:45" ht="27.75" customHeight="1" thickBot="1">
      <c r="A22" s="45"/>
      <c r="B22" s="46"/>
      <c r="C22" s="46"/>
      <c r="D22" s="46"/>
      <c r="E22" s="46"/>
      <c r="F22" s="46"/>
      <c r="G22" s="46"/>
      <c r="H22" s="47"/>
      <c r="I22" s="46"/>
      <c r="J22" s="46"/>
      <c r="K22" s="46"/>
      <c r="L22" s="46"/>
      <c r="M22" s="46"/>
      <c r="N22" s="46"/>
      <c r="O22" s="48"/>
      <c r="P22" s="45"/>
      <c r="Q22" s="46"/>
      <c r="R22" s="46"/>
      <c r="S22" s="46"/>
      <c r="T22" s="46"/>
      <c r="U22" s="46"/>
      <c r="V22" s="46"/>
      <c r="W22" s="47"/>
      <c r="X22" s="46"/>
      <c r="Y22" s="46"/>
      <c r="Z22" s="46"/>
      <c r="AA22" s="46"/>
      <c r="AB22" s="46"/>
      <c r="AC22" s="46"/>
      <c r="AD22" s="48"/>
    </row>
    <row r="23" spans="1:45" ht="27.75" customHeight="1" thickBot="1">
      <c r="A23" s="253" t="s">
        <v>296</v>
      </c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5"/>
      <c r="P23" s="253" t="s">
        <v>297</v>
      </c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5"/>
      <c r="AE23" s="253" t="s">
        <v>298</v>
      </c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5"/>
    </row>
    <row r="24" spans="1:45" ht="27.75" customHeight="1">
      <c r="A24" s="36"/>
      <c r="B24" s="37"/>
      <c r="C24" s="37"/>
      <c r="D24" s="37"/>
      <c r="E24" s="38"/>
      <c r="F24" s="39"/>
      <c r="G24" s="39"/>
      <c r="H24" s="37"/>
      <c r="I24" s="39"/>
      <c r="J24" s="39"/>
      <c r="K24" s="38"/>
      <c r="L24" s="37"/>
      <c r="M24" s="37"/>
      <c r="N24" s="37"/>
      <c r="O24" s="40"/>
      <c r="P24" s="36"/>
      <c r="Q24" s="37"/>
      <c r="R24" s="37"/>
      <c r="S24" s="37"/>
      <c r="T24" s="38"/>
      <c r="U24" s="39"/>
      <c r="V24" s="39"/>
      <c r="W24" s="37"/>
      <c r="X24" s="39"/>
      <c r="Y24" s="39"/>
      <c r="Z24" s="38"/>
      <c r="AA24" s="37"/>
      <c r="AB24" s="37"/>
      <c r="AC24" s="37"/>
      <c r="AD24" s="40"/>
      <c r="AE24" s="36"/>
      <c r="AF24" s="37"/>
      <c r="AG24" s="37"/>
      <c r="AH24" s="37"/>
      <c r="AI24" s="38"/>
      <c r="AJ24" s="39"/>
      <c r="AK24" s="39"/>
      <c r="AL24" s="37"/>
      <c r="AM24" s="39"/>
      <c r="AN24" s="39"/>
      <c r="AO24" s="38"/>
      <c r="AP24" s="37"/>
      <c r="AQ24" s="37"/>
      <c r="AR24" s="37"/>
      <c r="AS24" s="40"/>
    </row>
    <row r="25" spans="1:45" ht="27.75" customHeight="1">
      <c r="A25" s="256" t="s">
        <v>25</v>
      </c>
      <c r="B25" s="257"/>
      <c r="C25" s="257"/>
      <c r="D25" s="257"/>
      <c r="E25" s="250">
        <f>G25+G26</f>
        <v>61</v>
      </c>
      <c r="F25" s="250"/>
      <c r="G25" s="141">
        <v>34</v>
      </c>
      <c r="H25" s="142" t="s">
        <v>38</v>
      </c>
      <c r="I25" s="141">
        <v>15</v>
      </c>
      <c r="J25" s="250">
        <f>I25+I26</f>
        <v>23</v>
      </c>
      <c r="K25" s="250"/>
      <c r="L25" s="257" t="s">
        <v>24</v>
      </c>
      <c r="M25" s="257"/>
      <c r="N25" s="257"/>
      <c r="O25" s="258"/>
      <c r="P25" s="256" t="s">
        <v>33</v>
      </c>
      <c r="Q25" s="257"/>
      <c r="R25" s="257"/>
      <c r="S25" s="257"/>
      <c r="T25" s="250">
        <f>V25+V26</f>
        <v>43</v>
      </c>
      <c r="U25" s="250"/>
      <c r="V25" s="141">
        <v>30</v>
      </c>
      <c r="W25" s="142" t="s">
        <v>38</v>
      </c>
      <c r="X25" s="141">
        <v>12</v>
      </c>
      <c r="Y25" s="250">
        <f>X25+X26</f>
        <v>36</v>
      </c>
      <c r="Z25" s="250"/>
      <c r="AA25" s="257" t="s">
        <v>22</v>
      </c>
      <c r="AB25" s="257"/>
      <c r="AC25" s="257"/>
      <c r="AD25" s="258"/>
      <c r="AE25" s="256" t="s">
        <v>21</v>
      </c>
      <c r="AF25" s="257"/>
      <c r="AG25" s="257"/>
      <c r="AH25" s="257"/>
      <c r="AI25" s="250">
        <f>AK25+AK26</f>
        <v>36</v>
      </c>
      <c r="AJ25" s="250"/>
      <c r="AK25" s="141">
        <v>19</v>
      </c>
      <c r="AL25" s="142" t="s">
        <v>38</v>
      </c>
      <c r="AM25" s="141">
        <v>15</v>
      </c>
      <c r="AN25" s="250">
        <f>AM25+AM26</f>
        <v>29</v>
      </c>
      <c r="AO25" s="250"/>
      <c r="AP25" s="257" t="s">
        <v>97</v>
      </c>
      <c r="AQ25" s="257"/>
      <c r="AR25" s="257"/>
      <c r="AS25" s="258"/>
    </row>
    <row r="26" spans="1:45" ht="27.75" customHeight="1">
      <c r="A26" s="256"/>
      <c r="B26" s="257"/>
      <c r="C26" s="257"/>
      <c r="D26" s="257"/>
      <c r="E26" s="250"/>
      <c r="F26" s="250"/>
      <c r="G26" s="141">
        <v>27</v>
      </c>
      <c r="H26" s="142" t="s">
        <v>38</v>
      </c>
      <c r="I26" s="141">
        <v>8</v>
      </c>
      <c r="J26" s="250"/>
      <c r="K26" s="250"/>
      <c r="L26" s="257"/>
      <c r="M26" s="257"/>
      <c r="N26" s="257"/>
      <c r="O26" s="258"/>
      <c r="P26" s="256"/>
      <c r="Q26" s="257"/>
      <c r="R26" s="257"/>
      <c r="S26" s="257"/>
      <c r="T26" s="250"/>
      <c r="U26" s="250"/>
      <c r="V26" s="141">
        <v>13</v>
      </c>
      <c r="W26" s="142" t="s">
        <v>38</v>
      </c>
      <c r="X26" s="141">
        <v>24</v>
      </c>
      <c r="Y26" s="250"/>
      <c r="Z26" s="250"/>
      <c r="AA26" s="257"/>
      <c r="AB26" s="257"/>
      <c r="AC26" s="257"/>
      <c r="AD26" s="258"/>
      <c r="AE26" s="256"/>
      <c r="AF26" s="257"/>
      <c r="AG26" s="257"/>
      <c r="AH26" s="257"/>
      <c r="AI26" s="250"/>
      <c r="AJ26" s="250"/>
      <c r="AK26" s="141">
        <v>17</v>
      </c>
      <c r="AL26" s="142" t="s">
        <v>38</v>
      </c>
      <c r="AM26" s="141">
        <v>14</v>
      </c>
      <c r="AN26" s="250"/>
      <c r="AO26" s="250"/>
      <c r="AP26" s="257"/>
      <c r="AQ26" s="257"/>
      <c r="AR26" s="257"/>
      <c r="AS26" s="258"/>
    </row>
    <row r="27" spans="1:45" ht="27.75" customHeight="1">
      <c r="A27" s="143"/>
      <c r="B27" s="142"/>
      <c r="C27" s="142"/>
      <c r="D27" s="142"/>
      <c r="E27" s="141"/>
      <c r="F27" s="141"/>
      <c r="G27" s="141"/>
      <c r="H27" s="142" t="s">
        <v>38</v>
      </c>
      <c r="I27" s="144"/>
      <c r="J27" s="141"/>
      <c r="K27" s="141"/>
      <c r="L27" s="142"/>
      <c r="M27" s="142"/>
      <c r="N27" s="142"/>
      <c r="O27" s="145"/>
      <c r="P27" s="143"/>
      <c r="Q27" s="142"/>
      <c r="R27" s="142"/>
      <c r="S27" s="142"/>
      <c r="T27" s="141"/>
      <c r="U27" s="141"/>
      <c r="V27" s="141"/>
      <c r="W27" s="142"/>
      <c r="X27" s="144"/>
      <c r="Y27" s="141"/>
      <c r="Z27" s="141"/>
      <c r="AA27" s="142"/>
      <c r="AB27" s="142"/>
      <c r="AC27" s="142"/>
      <c r="AD27" s="145"/>
      <c r="AE27" s="143"/>
      <c r="AF27" s="142"/>
      <c r="AG27" s="142"/>
      <c r="AH27" s="142"/>
      <c r="AI27" s="141"/>
      <c r="AJ27" s="141"/>
      <c r="AK27" s="141"/>
      <c r="AL27" s="142" t="s">
        <v>38</v>
      </c>
      <c r="AM27" s="144"/>
      <c r="AN27" s="141"/>
      <c r="AO27" s="141"/>
      <c r="AP27" s="142"/>
      <c r="AQ27" s="142"/>
      <c r="AR27" s="142"/>
      <c r="AS27" s="145"/>
    </row>
    <row r="28" spans="1:45" ht="27.75" customHeight="1">
      <c r="A28" s="252" t="str">
        <f>A25</f>
        <v>咲が丘</v>
      </c>
      <c r="B28" s="250"/>
      <c r="C28" s="250"/>
      <c r="D28" s="250"/>
      <c r="E28" s="250">
        <f>SUM(G28:G29)</f>
        <v>40</v>
      </c>
      <c r="F28" s="250"/>
      <c r="G28" s="141">
        <v>15</v>
      </c>
      <c r="H28" s="142" t="s">
        <v>38</v>
      </c>
      <c r="I28" s="141">
        <v>21</v>
      </c>
      <c r="J28" s="250">
        <f>SUM(I28:I29)</f>
        <v>35</v>
      </c>
      <c r="K28" s="250"/>
      <c r="L28" s="257" t="s">
        <v>189</v>
      </c>
      <c r="M28" s="257"/>
      <c r="N28" s="257"/>
      <c r="O28" s="258"/>
      <c r="P28" s="252" t="str">
        <f>P25</f>
        <v>薬円台</v>
      </c>
      <c r="Q28" s="250"/>
      <c r="R28" s="250"/>
      <c r="S28" s="250"/>
      <c r="T28" s="250">
        <f>SUM(V28:V29)</f>
        <v>51</v>
      </c>
      <c r="U28" s="250"/>
      <c r="V28" s="141">
        <v>29</v>
      </c>
      <c r="W28" s="142" t="s">
        <v>38</v>
      </c>
      <c r="X28" s="141">
        <v>15</v>
      </c>
      <c r="Y28" s="250">
        <f>SUM(X28:X29)</f>
        <v>38</v>
      </c>
      <c r="Z28" s="250"/>
      <c r="AA28" s="257" t="s">
        <v>96</v>
      </c>
      <c r="AB28" s="257"/>
      <c r="AC28" s="257"/>
      <c r="AD28" s="258"/>
      <c r="AE28" s="252" t="str">
        <f>AE25</f>
        <v>海神南</v>
      </c>
      <c r="AF28" s="250"/>
      <c r="AG28" s="250"/>
      <c r="AH28" s="250"/>
      <c r="AI28" s="250">
        <f>SUM(AK28:AK29)</f>
        <v>58</v>
      </c>
      <c r="AJ28" s="250"/>
      <c r="AK28" s="141">
        <v>31</v>
      </c>
      <c r="AL28" s="142" t="s">
        <v>38</v>
      </c>
      <c r="AM28" s="141">
        <v>6</v>
      </c>
      <c r="AN28" s="250">
        <f>SUM(AM28:AM29)</f>
        <v>18</v>
      </c>
      <c r="AO28" s="250"/>
      <c r="AP28" s="257" t="s">
        <v>32</v>
      </c>
      <c r="AQ28" s="257"/>
      <c r="AR28" s="257"/>
      <c r="AS28" s="258"/>
    </row>
    <row r="29" spans="1:45" ht="27.75" customHeight="1">
      <c r="A29" s="252"/>
      <c r="B29" s="250"/>
      <c r="C29" s="250"/>
      <c r="D29" s="250"/>
      <c r="E29" s="250"/>
      <c r="F29" s="250"/>
      <c r="G29" s="141">
        <v>25</v>
      </c>
      <c r="H29" s="142" t="s">
        <v>38</v>
      </c>
      <c r="I29" s="141">
        <v>14</v>
      </c>
      <c r="J29" s="250"/>
      <c r="K29" s="250"/>
      <c r="L29" s="257"/>
      <c r="M29" s="257"/>
      <c r="N29" s="257"/>
      <c r="O29" s="258"/>
      <c r="P29" s="252"/>
      <c r="Q29" s="250"/>
      <c r="R29" s="250"/>
      <c r="S29" s="250"/>
      <c r="T29" s="250"/>
      <c r="U29" s="250"/>
      <c r="V29" s="141">
        <v>22</v>
      </c>
      <c r="W29" s="142" t="s">
        <v>38</v>
      </c>
      <c r="X29" s="141">
        <v>23</v>
      </c>
      <c r="Y29" s="250"/>
      <c r="Z29" s="250"/>
      <c r="AA29" s="257"/>
      <c r="AB29" s="257"/>
      <c r="AC29" s="257"/>
      <c r="AD29" s="258"/>
      <c r="AE29" s="252"/>
      <c r="AF29" s="250"/>
      <c r="AG29" s="250"/>
      <c r="AH29" s="250"/>
      <c r="AI29" s="250"/>
      <c r="AJ29" s="250"/>
      <c r="AK29" s="141">
        <v>27</v>
      </c>
      <c r="AL29" s="142" t="s">
        <v>38</v>
      </c>
      <c r="AM29" s="141">
        <v>12</v>
      </c>
      <c r="AN29" s="250"/>
      <c r="AO29" s="250"/>
      <c r="AP29" s="257"/>
      <c r="AQ29" s="257"/>
      <c r="AR29" s="257"/>
      <c r="AS29" s="258"/>
    </row>
    <row r="30" spans="1:45" ht="27.75" customHeight="1">
      <c r="A30" s="143"/>
      <c r="B30" s="142"/>
      <c r="C30" s="142"/>
      <c r="D30" s="142"/>
      <c r="E30" s="141"/>
      <c r="F30" s="141"/>
      <c r="G30" s="141"/>
      <c r="H30" s="142"/>
      <c r="I30" s="141"/>
      <c r="J30" s="141"/>
      <c r="K30" s="141"/>
      <c r="L30" s="142"/>
      <c r="M30" s="142"/>
      <c r="N30" s="142"/>
      <c r="O30" s="145"/>
      <c r="P30" s="143"/>
      <c r="Q30" s="142"/>
      <c r="R30" s="142"/>
      <c r="S30" s="142"/>
      <c r="T30" s="141"/>
      <c r="U30" s="141"/>
      <c r="V30" s="141"/>
      <c r="W30" s="142"/>
      <c r="X30" s="141"/>
      <c r="Y30" s="141"/>
      <c r="Z30" s="141"/>
      <c r="AA30" s="142"/>
      <c r="AB30" s="142"/>
      <c r="AC30" s="142"/>
      <c r="AD30" s="145"/>
      <c r="AE30" s="143"/>
      <c r="AF30" s="142"/>
      <c r="AG30" s="142"/>
      <c r="AH30" s="142"/>
      <c r="AI30" s="141"/>
      <c r="AJ30" s="141"/>
      <c r="AK30" s="141"/>
      <c r="AL30" s="142"/>
      <c r="AM30" s="141"/>
      <c r="AN30" s="141"/>
      <c r="AO30" s="141"/>
      <c r="AP30" s="142"/>
      <c r="AQ30" s="142"/>
      <c r="AR30" s="142"/>
      <c r="AS30" s="145"/>
    </row>
    <row r="31" spans="1:45" ht="27.75" customHeight="1">
      <c r="A31" s="252" t="str">
        <f>A25</f>
        <v>咲が丘</v>
      </c>
      <c r="B31" s="250"/>
      <c r="C31" s="250"/>
      <c r="D31" s="250"/>
      <c r="E31" s="250">
        <f>SUM(G31:G32)</f>
        <v>86</v>
      </c>
      <c r="F31" s="250"/>
      <c r="G31" s="141">
        <v>42</v>
      </c>
      <c r="H31" s="142" t="s">
        <v>38</v>
      </c>
      <c r="I31" s="141">
        <v>11</v>
      </c>
      <c r="J31" s="250">
        <f>SUM(I31:I32)</f>
        <v>24</v>
      </c>
      <c r="K31" s="250"/>
      <c r="L31" s="257" t="s">
        <v>182</v>
      </c>
      <c r="M31" s="257"/>
      <c r="N31" s="257"/>
      <c r="O31" s="258"/>
      <c r="P31" s="252" t="str">
        <f>P25</f>
        <v>薬円台</v>
      </c>
      <c r="Q31" s="250"/>
      <c r="R31" s="250"/>
      <c r="S31" s="250"/>
      <c r="T31" s="250">
        <f>SUM(V31:V32)</f>
        <v>51</v>
      </c>
      <c r="U31" s="250"/>
      <c r="V31" s="141">
        <v>27</v>
      </c>
      <c r="W31" s="142" t="s">
        <v>38</v>
      </c>
      <c r="X31" s="141">
        <v>7</v>
      </c>
      <c r="Y31" s="250">
        <f>SUM(X31:X32)</f>
        <v>20</v>
      </c>
      <c r="Z31" s="250"/>
      <c r="AA31" s="257" t="s">
        <v>178</v>
      </c>
      <c r="AB31" s="257"/>
      <c r="AC31" s="257"/>
      <c r="AD31" s="258"/>
      <c r="AE31" s="252" t="str">
        <f>AP25</f>
        <v>船橋</v>
      </c>
      <c r="AF31" s="250"/>
      <c r="AG31" s="250"/>
      <c r="AH31" s="250"/>
      <c r="AI31" s="250">
        <f>SUM(AK31:AK32)</f>
        <v>58</v>
      </c>
      <c r="AJ31" s="250"/>
      <c r="AK31" s="141">
        <v>34</v>
      </c>
      <c r="AL31" s="142" t="s">
        <v>38</v>
      </c>
      <c r="AM31" s="141">
        <v>7</v>
      </c>
      <c r="AN31" s="250">
        <f>SUM(AM31:AM32)</f>
        <v>9</v>
      </c>
      <c r="AO31" s="250"/>
      <c r="AP31" s="250" t="str">
        <f>AP28</f>
        <v>行田西</v>
      </c>
      <c r="AQ31" s="250"/>
      <c r="AR31" s="250"/>
      <c r="AS31" s="251"/>
    </row>
    <row r="32" spans="1:45" ht="27.75" customHeight="1">
      <c r="A32" s="252"/>
      <c r="B32" s="250"/>
      <c r="C32" s="250"/>
      <c r="D32" s="250"/>
      <c r="E32" s="250"/>
      <c r="F32" s="250"/>
      <c r="G32" s="141">
        <v>44</v>
      </c>
      <c r="H32" s="142" t="s">
        <v>38</v>
      </c>
      <c r="I32" s="141">
        <v>13</v>
      </c>
      <c r="J32" s="250"/>
      <c r="K32" s="250"/>
      <c r="L32" s="257"/>
      <c r="M32" s="257"/>
      <c r="N32" s="257"/>
      <c r="O32" s="258"/>
      <c r="P32" s="252"/>
      <c r="Q32" s="250"/>
      <c r="R32" s="250"/>
      <c r="S32" s="250"/>
      <c r="T32" s="250"/>
      <c r="U32" s="250"/>
      <c r="V32" s="141">
        <v>24</v>
      </c>
      <c r="W32" s="142" t="s">
        <v>38</v>
      </c>
      <c r="X32" s="141">
        <v>13</v>
      </c>
      <c r="Y32" s="250"/>
      <c r="Z32" s="250"/>
      <c r="AA32" s="257"/>
      <c r="AB32" s="257"/>
      <c r="AC32" s="257"/>
      <c r="AD32" s="258"/>
      <c r="AE32" s="252"/>
      <c r="AF32" s="250"/>
      <c r="AG32" s="250"/>
      <c r="AH32" s="250"/>
      <c r="AI32" s="250"/>
      <c r="AJ32" s="250"/>
      <c r="AK32" s="141">
        <v>24</v>
      </c>
      <c r="AL32" s="142" t="s">
        <v>38</v>
      </c>
      <c r="AM32" s="141">
        <v>2</v>
      </c>
      <c r="AN32" s="250"/>
      <c r="AO32" s="250"/>
      <c r="AP32" s="250"/>
      <c r="AQ32" s="250"/>
      <c r="AR32" s="250"/>
      <c r="AS32" s="251"/>
    </row>
    <row r="33" spans="1:45" ht="27.75" customHeight="1">
      <c r="A33" s="143"/>
      <c r="B33" s="142"/>
      <c r="C33" s="142"/>
      <c r="D33" s="142"/>
      <c r="E33" s="141"/>
      <c r="F33" s="141"/>
      <c r="G33" s="141"/>
      <c r="H33" s="142"/>
      <c r="I33" s="141"/>
      <c r="J33" s="141"/>
      <c r="K33" s="141"/>
      <c r="L33" s="142"/>
      <c r="M33" s="142"/>
      <c r="N33" s="142"/>
      <c r="O33" s="145"/>
      <c r="P33" s="143"/>
      <c r="Q33" s="142"/>
      <c r="R33" s="142"/>
      <c r="S33" s="142"/>
      <c r="T33" s="141"/>
      <c r="U33" s="141"/>
      <c r="V33" s="141"/>
      <c r="W33" s="142"/>
      <c r="X33" s="141"/>
      <c r="Y33" s="141"/>
      <c r="Z33" s="141"/>
      <c r="AA33" s="142"/>
      <c r="AB33" s="142"/>
      <c r="AC33" s="142"/>
      <c r="AD33" s="145"/>
      <c r="AE33" s="143"/>
      <c r="AF33" s="142"/>
      <c r="AG33" s="142"/>
      <c r="AH33" s="142"/>
      <c r="AI33" s="141"/>
      <c r="AJ33" s="141"/>
      <c r="AK33" s="141"/>
      <c r="AL33" s="142"/>
      <c r="AM33" s="141"/>
      <c r="AN33" s="141"/>
      <c r="AO33" s="141"/>
      <c r="AP33" s="142"/>
      <c r="AQ33" s="142"/>
      <c r="AR33" s="142"/>
      <c r="AS33" s="145"/>
    </row>
    <row r="34" spans="1:45" ht="27.75" customHeight="1">
      <c r="A34" s="252" t="str">
        <f>L25</f>
        <v>夏見台</v>
      </c>
      <c r="B34" s="250"/>
      <c r="C34" s="250"/>
      <c r="D34" s="250"/>
      <c r="E34" s="250">
        <f>SUM(G34:G35)</f>
        <v>42</v>
      </c>
      <c r="F34" s="250"/>
      <c r="G34" s="141">
        <v>25</v>
      </c>
      <c r="H34" s="142" t="s">
        <v>38</v>
      </c>
      <c r="I34" s="141">
        <v>19</v>
      </c>
      <c r="J34" s="250">
        <f>SUM(I34:I35)</f>
        <v>33</v>
      </c>
      <c r="K34" s="250"/>
      <c r="L34" s="250" t="str">
        <f>L28</f>
        <v>高二</v>
      </c>
      <c r="M34" s="250"/>
      <c r="N34" s="250"/>
      <c r="O34" s="251"/>
      <c r="P34" s="252" t="str">
        <f>AA25</f>
        <v>法典東</v>
      </c>
      <c r="Q34" s="250"/>
      <c r="R34" s="250"/>
      <c r="S34" s="250"/>
      <c r="T34" s="250">
        <f>SUM(V34:V36)</f>
        <v>44</v>
      </c>
      <c r="U34" s="250"/>
      <c r="V34" s="141">
        <v>20</v>
      </c>
      <c r="W34" s="142" t="s">
        <v>38</v>
      </c>
      <c r="X34" s="141">
        <v>21</v>
      </c>
      <c r="Y34" s="250">
        <f>SUM(X34:X36)</f>
        <v>42</v>
      </c>
      <c r="Z34" s="250"/>
      <c r="AA34" s="250" t="str">
        <f>AA28</f>
        <v>習台一</v>
      </c>
      <c r="AB34" s="250"/>
      <c r="AC34" s="250"/>
      <c r="AD34" s="251"/>
      <c r="AE34" s="149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1"/>
    </row>
    <row r="35" spans="1:45" ht="27.75" customHeight="1">
      <c r="A35" s="252"/>
      <c r="B35" s="250"/>
      <c r="C35" s="250"/>
      <c r="D35" s="250"/>
      <c r="E35" s="250"/>
      <c r="F35" s="250"/>
      <c r="G35" s="141">
        <v>17</v>
      </c>
      <c r="H35" s="142" t="s">
        <v>38</v>
      </c>
      <c r="I35" s="141">
        <v>14</v>
      </c>
      <c r="J35" s="250"/>
      <c r="K35" s="250"/>
      <c r="L35" s="250"/>
      <c r="M35" s="250"/>
      <c r="N35" s="250"/>
      <c r="O35" s="251"/>
      <c r="P35" s="252"/>
      <c r="Q35" s="250"/>
      <c r="R35" s="250"/>
      <c r="S35" s="250"/>
      <c r="T35" s="250"/>
      <c r="U35" s="250"/>
      <c r="V35" s="141">
        <v>17</v>
      </c>
      <c r="W35" s="142" t="s">
        <v>38</v>
      </c>
      <c r="X35" s="141">
        <v>16</v>
      </c>
      <c r="Y35" s="250"/>
      <c r="Z35" s="250"/>
      <c r="AA35" s="250"/>
      <c r="AB35" s="250"/>
      <c r="AC35" s="250"/>
      <c r="AD35" s="251"/>
      <c r="AE35" s="149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1"/>
    </row>
    <row r="36" spans="1:45" ht="27.75" customHeight="1">
      <c r="A36" s="143"/>
      <c r="B36" s="142"/>
      <c r="C36" s="142"/>
      <c r="D36" s="142"/>
      <c r="E36" s="141"/>
      <c r="F36" s="141"/>
      <c r="G36" s="141"/>
      <c r="H36" s="142"/>
      <c r="I36" s="141"/>
      <c r="J36" s="141"/>
      <c r="K36" s="141"/>
      <c r="L36" s="142"/>
      <c r="M36" s="142"/>
      <c r="N36" s="142"/>
      <c r="O36" s="145"/>
      <c r="P36" s="143"/>
      <c r="Q36" s="142"/>
      <c r="R36" s="142"/>
      <c r="S36" s="142"/>
      <c r="T36" s="141"/>
      <c r="U36" s="141"/>
      <c r="V36" s="141">
        <v>7</v>
      </c>
      <c r="W36" s="142" t="s">
        <v>38</v>
      </c>
      <c r="X36" s="141">
        <v>5</v>
      </c>
      <c r="Y36" s="141"/>
      <c r="Z36" s="141"/>
      <c r="AA36" s="142"/>
      <c r="AB36" s="142"/>
      <c r="AC36" s="142"/>
      <c r="AD36" s="145"/>
      <c r="AE36" s="143"/>
      <c r="AF36" s="142"/>
      <c r="AG36" s="142"/>
      <c r="AH36" s="142"/>
      <c r="AI36" s="141"/>
      <c r="AJ36" s="141"/>
      <c r="AK36" s="141"/>
      <c r="AL36" s="142"/>
      <c r="AM36" s="141"/>
      <c r="AN36" s="141"/>
      <c r="AO36" s="141"/>
      <c r="AP36" s="142"/>
      <c r="AQ36" s="142"/>
      <c r="AR36" s="142"/>
      <c r="AS36" s="146"/>
    </row>
    <row r="37" spans="1:45" ht="27.75" customHeight="1">
      <c r="A37" s="252" t="str">
        <f>L25</f>
        <v>夏見台</v>
      </c>
      <c r="B37" s="250"/>
      <c r="C37" s="250"/>
      <c r="D37" s="250"/>
      <c r="E37" s="250">
        <f>SUM(G37:G38)</f>
        <v>79</v>
      </c>
      <c r="F37" s="250"/>
      <c r="G37" s="141">
        <v>53</v>
      </c>
      <c r="H37" s="142" t="s">
        <v>38</v>
      </c>
      <c r="I37" s="141">
        <v>2</v>
      </c>
      <c r="J37" s="250">
        <f>SUM(I37:I38)</f>
        <v>28</v>
      </c>
      <c r="K37" s="250"/>
      <c r="L37" s="250" t="str">
        <f>L31</f>
        <v>若松</v>
      </c>
      <c r="M37" s="250"/>
      <c r="N37" s="250"/>
      <c r="O37" s="251"/>
      <c r="P37" s="252" t="str">
        <f>AA25</f>
        <v>法典東</v>
      </c>
      <c r="Q37" s="250"/>
      <c r="R37" s="250"/>
      <c r="S37" s="250"/>
      <c r="T37" s="250">
        <f>SUM(V37:V38)</f>
        <v>48</v>
      </c>
      <c r="U37" s="250"/>
      <c r="V37" s="141">
        <v>30</v>
      </c>
      <c r="W37" s="142" t="s">
        <v>38</v>
      </c>
      <c r="X37" s="141">
        <v>10</v>
      </c>
      <c r="Y37" s="250">
        <f>SUM(X37:X38)</f>
        <v>31</v>
      </c>
      <c r="Z37" s="250"/>
      <c r="AA37" s="250" t="str">
        <f>AA31</f>
        <v>南本町</v>
      </c>
      <c r="AB37" s="250"/>
      <c r="AC37" s="250"/>
      <c r="AD37" s="251"/>
      <c r="AE37" s="252"/>
      <c r="AF37" s="250"/>
      <c r="AG37" s="250"/>
      <c r="AH37" s="250"/>
      <c r="AI37" s="250"/>
      <c r="AJ37" s="250"/>
      <c r="AK37" s="141"/>
      <c r="AL37" s="142"/>
      <c r="AM37" s="141"/>
      <c r="AN37" s="250"/>
      <c r="AO37" s="250"/>
      <c r="AP37" s="250"/>
      <c r="AQ37" s="250"/>
      <c r="AR37" s="250"/>
      <c r="AS37" s="251"/>
    </row>
    <row r="38" spans="1:45" ht="27.75" customHeight="1">
      <c r="A38" s="252"/>
      <c r="B38" s="250"/>
      <c r="C38" s="250"/>
      <c r="D38" s="250"/>
      <c r="E38" s="250"/>
      <c r="F38" s="250"/>
      <c r="G38" s="141">
        <v>26</v>
      </c>
      <c r="H38" s="142" t="s">
        <v>38</v>
      </c>
      <c r="I38" s="141">
        <v>26</v>
      </c>
      <c r="J38" s="250"/>
      <c r="K38" s="250"/>
      <c r="L38" s="250"/>
      <c r="M38" s="250"/>
      <c r="N38" s="250"/>
      <c r="O38" s="251"/>
      <c r="P38" s="252"/>
      <c r="Q38" s="250"/>
      <c r="R38" s="250"/>
      <c r="S38" s="250"/>
      <c r="T38" s="250"/>
      <c r="U38" s="250"/>
      <c r="V38" s="141">
        <v>18</v>
      </c>
      <c r="W38" s="142" t="s">
        <v>38</v>
      </c>
      <c r="X38" s="141">
        <v>21</v>
      </c>
      <c r="Y38" s="250"/>
      <c r="Z38" s="250"/>
      <c r="AA38" s="250"/>
      <c r="AB38" s="250"/>
      <c r="AC38" s="250"/>
      <c r="AD38" s="251"/>
      <c r="AE38" s="252"/>
      <c r="AF38" s="250"/>
      <c r="AG38" s="250"/>
      <c r="AH38" s="250"/>
      <c r="AI38" s="250"/>
      <c r="AJ38" s="250"/>
      <c r="AK38" s="141"/>
      <c r="AL38" s="142"/>
      <c r="AM38" s="141"/>
      <c r="AN38" s="250"/>
      <c r="AO38" s="250"/>
      <c r="AP38" s="250"/>
      <c r="AQ38" s="250"/>
      <c r="AR38" s="250"/>
      <c r="AS38" s="251"/>
    </row>
    <row r="39" spans="1:45" ht="27.75" customHeight="1">
      <c r="A39" s="143"/>
      <c r="B39" s="142"/>
      <c r="C39" s="142"/>
      <c r="D39" s="142"/>
      <c r="E39" s="141"/>
      <c r="F39" s="141"/>
      <c r="G39" s="144"/>
      <c r="H39" s="142"/>
      <c r="I39" s="141"/>
      <c r="J39" s="141"/>
      <c r="K39" s="141"/>
      <c r="L39" s="142"/>
      <c r="M39" s="142"/>
      <c r="N39" s="142"/>
      <c r="O39" s="145"/>
      <c r="P39" s="143"/>
      <c r="Q39" s="142"/>
      <c r="R39" s="142"/>
      <c r="S39" s="142"/>
      <c r="T39" s="141"/>
      <c r="U39" s="141"/>
      <c r="V39" s="144"/>
      <c r="W39" s="142"/>
      <c r="X39" s="141"/>
      <c r="Y39" s="141"/>
      <c r="Z39" s="141"/>
      <c r="AA39" s="142"/>
      <c r="AB39" s="142"/>
      <c r="AC39" s="142"/>
      <c r="AD39" s="145"/>
      <c r="AE39" s="143"/>
      <c r="AF39" s="142"/>
      <c r="AG39" s="142"/>
      <c r="AH39" s="142"/>
      <c r="AI39" s="141"/>
      <c r="AJ39" s="141"/>
      <c r="AK39" s="144"/>
      <c r="AL39" s="142"/>
      <c r="AM39" s="141"/>
      <c r="AN39" s="141"/>
      <c r="AO39" s="141"/>
      <c r="AP39" s="142"/>
      <c r="AQ39" s="142"/>
      <c r="AR39" s="142"/>
      <c r="AS39" s="146"/>
    </row>
    <row r="40" spans="1:45" ht="27.75" customHeight="1">
      <c r="A40" s="252" t="str">
        <f>L28</f>
        <v>高二</v>
      </c>
      <c r="B40" s="250"/>
      <c r="C40" s="250"/>
      <c r="D40" s="250"/>
      <c r="E40" s="250">
        <f>SUM(G40:G41)</f>
        <v>58</v>
      </c>
      <c r="F40" s="250"/>
      <c r="G40" s="141">
        <v>36</v>
      </c>
      <c r="H40" s="142" t="s">
        <v>38</v>
      </c>
      <c r="I40" s="141">
        <v>6</v>
      </c>
      <c r="J40" s="250">
        <f>SUM(I40:I41)</f>
        <v>22</v>
      </c>
      <c r="K40" s="250"/>
      <c r="L40" s="250" t="str">
        <f>L37</f>
        <v>若松</v>
      </c>
      <c r="M40" s="250"/>
      <c r="N40" s="250"/>
      <c r="O40" s="251"/>
      <c r="P40" s="252" t="str">
        <f>AA28</f>
        <v>習台一</v>
      </c>
      <c r="Q40" s="250"/>
      <c r="R40" s="250"/>
      <c r="S40" s="250"/>
      <c r="T40" s="250">
        <f>SUM(V40:V41)</f>
        <v>39</v>
      </c>
      <c r="U40" s="250"/>
      <c r="V40" s="141">
        <v>22</v>
      </c>
      <c r="W40" s="142" t="s">
        <v>38</v>
      </c>
      <c r="X40" s="141">
        <v>17</v>
      </c>
      <c r="Y40" s="250">
        <f>SUM(X40:X41)</f>
        <v>29</v>
      </c>
      <c r="Z40" s="250"/>
      <c r="AA40" s="250" t="str">
        <f>AA37</f>
        <v>南本町</v>
      </c>
      <c r="AB40" s="250"/>
      <c r="AC40" s="250"/>
      <c r="AD40" s="251"/>
      <c r="AE40" s="252"/>
      <c r="AF40" s="250"/>
      <c r="AG40" s="250"/>
      <c r="AH40" s="250"/>
      <c r="AI40" s="250"/>
      <c r="AJ40" s="250"/>
      <c r="AK40" s="141"/>
      <c r="AL40" s="142"/>
      <c r="AM40" s="141"/>
      <c r="AN40" s="250"/>
      <c r="AO40" s="250"/>
      <c r="AP40" s="250"/>
      <c r="AQ40" s="250"/>
      <c r="AR40" s="250"/>
      <c r="AS40" s="251"/>
    </row>
    <row r="41" spans="1:45" ht="27.75" customHeight="1">
      <c r="A41" s="252"/>
      <c r="B41" s="250"/>
      <c r="C41" s="250"/>
      <c r="D41" s="250"/>
      <c r="E41" s="250"/>
      <c r="F41" s="250"/>
      <c r="G41" s="141">
        <v>22</v>
      </c>
      <c r="H41" s="142" t="s">
        <v>38</v>
      </c>
      <c r="I41" s="141">
        <v>16</v>
      </c>
      <c r="J41" s="250"/>
      <c r="K41" s="250"/>
      <c r="L41" s="250"/>
      <c r="M41" s="250"/>
      <c r="N41" s="250"/>
      <c r="O41" s="251"/>
      <c r="P41" s="252"/>
      <c r="Q41" s="250"/>
      <c r="R41" s="250"/>
      <c r="S41" s="250"/>
      <c r="T41" s="250"/>
      <c r="U41" s="250"/>
      <c r="V41" s="141">
        <v>17</v>
      </c>
      <c r="W41" s="142" t="s">
        <v>38</v>
      </c>
      <c r="X41" s="141">
        <v>12</v>
      </c>
      <c r="Y41" s="250"/>
      <c r="Z41" s="250"/>
      <c r="AA41" s="250"/>
      <c r="AB41" s="250"/>
      <c r="AC41" s="250"/>
      <c r="AD41" s="251"/>
      <c r="AE41" s="252"/>
      <c r="AF41" s="250"/>
      <c r="AG41" s="250"/>
      <c r="AH41" s="250"/>
      <c r="AI41" s="250"/>
      <c r="AJ41" s="250"/>
      <c r="AK41" s="141"/>
      <c r="AL41" s="142"/>
      <c r="AM41" s="141"/>
      <c r="AN41" s="250"/>
      <c r="AO41" s="250"/>
      <c r="AP41" s="250"/>
      <c r="AQ41" s="250"/>
      <c r="AR41" s="250"/>
      <c r="AS41" s="251"/>
    </row>
    <row r="42" spans="1:45" ht="27.75" customHeight="1" thickBot="1">
      <c r="A42" s="45"/>
      <c r="B42" s="46"/>
      <c r="C42" s="46"/>
      <c r="D42" s="46"/>
      <c r="E42" s="46"/>
      <c r="F42" s="46"/>
      <c r="G42" s="46"/>
      <c r="H42" s="47"/>
      <c r="I42" s="46"/>
      <c r="J42" s="46"/>
      <c r="K42" s="46"/>
      <c r="L42" s="46"/>
      <c r="M42" s="46"/>
      <c r="N42" s="46"/>
      <c r="O42" s="48"/>
      <c r="P42" s="45"/>
      <c r="Q42" s="46"/>
      <c r="R42" s="46"/>
      <c r="S42" s="46"/>
      <c r="T42" s="46"/>
      <c r="U42" s="46"/>
      <c r="V42" s="46"/>
      <c r="W42" s="47"/>
      <c r="X42" s="46"/>
      <c r="Y42" s="46"/>
      <c r="Z42" s="46"/>
      <c r="AA42" s="46"/>
      <c r="AB42" s="46"/>
      <c r="AC42" s="46"/>
      <c r="AD42" s="48"/>
      <c r="AE42" s="45"/>
      <c r="AF42" s="46"/>
      <c r="AG42" s="46"/>
      <c r="AH42" s="46"/>
      <c r="AI42" s="46"/>
      <c r="AJ42" s="46"/>
      <c r="AK42" s="46"/>
      <c r="AL42" s="47"/>
      <c r="AM42" s="46"/>
      <c r="AN42" s="46"/>
      <c r="AO42" s="46"/>
      <c r="AP42" s="46"/>
      <c r="AQ42" s="46"/>
      <c r="AR42" s="46"/>
      <c r="AS42" s="48"/>
    </row>
    <row r="43" spans="1:45" ht="27.75" customHeight="1" thickBot="1"/>
    <row r="44" spans="1:45" ht="27.75" customHeight="1" thickBot="1">
      <c r="A44" s="253" t="s">
        <v>289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5"/>
      <c r="P44" s="253" t="s">
        <v>290</v>
      </c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5"/>
    </row>
    <row r="45" spans="1:45" ht="27.75" customHeight="1">
      <c r="A45" s="36"/>
      <c r="B45" s="37"/>
      <c r="C45" s="37"/>
      <c r="D45" s="37"/>
      <c r="E45" s="38"/>
      <c r="F45" s="39"/>
      <c r="G45" s="39"/>
      <c r="H45" s="37"/>
      <c r="I45" s="39"/>
      <c r="J45" s="39"/>
      <c r="K45" s="38"/>
      <c r="L45" s="37"/>
      <c r="M45" s="37"/>
      <c r="N45" s="37"/>
      <c r="O45" s="40"/>
      <c r="P45" s="36"/>
      <c r="Q45" s="37"/>
      <c r="R45" s="37"/>
      <c r="S45" s="37"/>
      <c r="T45" s="38"/>
      <c r="U45" s="39"/>
      <c r="V45" s="39"/>
      <c r="W45" s="37"/>
      <c r="X45" s="39"/>
      <c r="Y45" s="39"/>
      <c r="Z45" s="38"/>
      <c r="AA45" s="37"/>
      <c r="AB45" s="37"/>
      <c r="AC45" s="37"/>
      <c r="AD45" s="40"/>
    </row>
    <row r="46" spans="1:45" ht="27.75" customHeight="1">
      <c r="A46" s="256" t="s">
        <v>303</v>
      </c>
      <c r="B46" s="257"/>
      <c r="C46" s="257"/>
      <c r="D46" s="257"/>
      <c r="E46" s="250">
        <f>G46+G47</f>
        <v>36</v>
      </c>
      <c r="F46" s="250"/>
      <c r="G46" s="141">
        <v>17</v>
      </c>
      <c r="H46" s="142" t="s">
        <v>38</v>
      </c>
      <c r="I46" s="141">
        <v>13</v>
      </c>
      <c r="J46" s="250">
        <f>I46+I47</f>
        <v>34</v>
      </c>
      <c r="K46" s="250"/>
      <c r="L46" s="257" t="s">
        <v>146</v>
      </c>
      <c r="M46" s="257"/>
      <c r="N46" s="257"/>
      <c r="O46" s="258"/>
      <c r="P46" s="256" t="s">
        <v>33</v>
      </c>
      <c r="Q46" s="257"/>
      <c r="R46" s="257"/>
      <c r="S46" s="257"/>
      <c r="T46" s="250">
        <f>V46+V47</f>
        <v>47</v>
      </c>
      <c r="U46" s="250"/>
      <c r="V46" s="141">
        <v>20</v>
      </c>
      <c r="W46" s="142" t="s">
        <v>38</v>
      </c>
      <c r="X46" s="141">
        <v>23</v>
      </c>
      <c r="Y46" s="250">
        <f>X46+X47</f>
        <v>37</v>
      </c>
      <c r="Z46" s="250"/>
      <c r="AA46" s="257" t="s">
        <v>184</v>
      </c>
      <c r="AB46" s="257"/>
      <c r="AC46" s="257"/>
      <c r="AD46" s="258"/>
    </row>
    <row r="47" spans="1:45" ht="27.75" customHeight="1">
      <c r="A47" s="256"/>
      <c r="B47" s="257"/>
      <c r="C47" s="257"/>
      <c r="D47" s="257"/>
      <c r="E47" s="250"/>
      <c r="F47" s="250"/>
      <c r="G47" s="141">
        <v>19</v>
      </c>
      <c r="H47" s="142" t="s">
        <v>38</v>
      </c>
      <c r="I47" s="141">
        <v>21</v>
      </c>
      <c r="J47" s="250"/>
      <c r="K47" s="250"/>
      <c r="L47" s="257"/>
      <c r="M47" s="257"/>
      <c r="N47" s="257"/>
      <c r="O47" s="258"/>
      <c r="P47" s="256"/>
      <c r="Q47" s="257"/>
      <c r="R47" s="257"/>
      <c r="S47" s="257"/>
      <c r="T47" s="250"/>
      <c r="U47" s="250"/>
      <c r="V47" s="141">
        <v>27</v>
      </c>
      <c r="W47" s="142" t="s">
        <v>38</v>
      </c>
      <c r="X47" s="141">
        <v>14</v>
      </c>
      <c r="Y47" s="250"/>
      <c r="Z47" s="250"/>
      <c r="AA47" s="257"/>
      <c r="AB47" s="257"/>
      <c r="AC47" s="257"/>
      <c r="AD47" s="258"/>
    </row>
    <row r="48" spans="1:45" ht="27.75" customHeight="1">
      <c r="A48" s="143"/>
      <c r="B48" s="142"/>
      <c r="C48" s="142"/>
      <c r="D48" s="142"/>
      <c r="E48" s="141"/>
      <c r="F48" s="141"/>
      <c r="G48" s="141"/>
      <c r="H48" s="142" t="s">
        <v>38</v>
      </c>
      <c r="I48" s="144"/>
      <c r="J48" s="141"/>
      <c r="K48" s="141"/>
      <c r="L48" s="142"/>
      <c r="M48" s="142"/>
      <c r="N48" s="142"/>
      <c r="O48" s="145"/>
      <c r="P48" s="143"/>
      <c r="Q48" s="142"/>
      <c r="R48" s="142"/>
      <c r="S48" s="142"/>
      <c r="T48" s="141"/>
      <c r="U48" s="141"/>
      <c r="V48" s="141"/>
      <c r="W48" s="142"/>
      <c r="X48" s="144"/>
      <c r="Y48" s="141"/>
      <c r="Z48" s="141"/>
      <c r="AA48" s="142"/>
      <c r="AB48" s="142"/>
      <c r="AC48" s="142"/>
      <c r="AD48" s="145"/>
    </row>
    <row r="49" spans="1:45" ht="27.75" customHeight="1">
      <c r="A49" s="252" t="str">
        <f>A46</f>
        <v>湊町</v>
      </c>
      <c r="B49" s="250"/>
      <c r="C49" s="250"/>
      <c r="D49" s="250"/>
      <c r="E49" s="250">
        <f>SUM(G49:G50)</f>
        <v>34</v>
      </c>
      <c r="F49" s="250"/>
      <c r="G49" s="141">
        <v>23</v>
      </c>
      <c r="H49" s="142" t="s">
        <v>38</v>
      </c>
      <c r="I49" s="141">
        <v>20</v>
      </c>
      <c r="J49" s="250">
        <f>SUM(I49:I50)</f>
        <v>34</v>
      </c>
      <c r="K49" s="250"/>
      <c r="L49" s="257" t="s">
        <v>172</v>
      </c>
      <c r="M49" s="257"/>
      <c r="N49" s="257"/>
      <c r="O49" s="258"/>
      <c r="P49" s="252" t="str">
        <f>P46</f>
        <v>薬円台</v>
      </c>
      <c r="Q49" s="250"/>
      <c r="R49" s="250"/>
      <c r="S49" s="250"/>
      <c r="T49" s="250">
        <f>SUM(V49:V50)</f>
        <v>76</v>
      </c>
      <c r="U49" s="250"/>
      <c r="V49" s="141">
        <v>33</v>
      </c>
      <c r="W49" s="142" t="s">
        <v>38</v>
      </c>
      <c r="X49" s="141">
        <v>19</v>
      </c>
      <c r="Y49" s="250">
        <f>SUM(X49:X50)</f>
        <v>36</v>
      </c>
      <c r="Z49" s="250"/>
      <c r="AA49" s="257" t="s">
        <v>171</v>
      </c>
      <c r="AB49" s="257"/>
      <c r="AC49" s="257"/>
      <c r="AD49" s="258"/>
    </row>
    <row r="50" spans="1:45" ht="27.75" customHeight="1">
      <c r="A50" s="252"/>
      <c r="B50" s="250"/>
      <c r="C50" s="250"/>
      <c r="D50" s="250"/>
      <c r="E50" s="250"/>
      <c r="F50" s="250"/>
      <c r="G50" s="141">
        <v>11</v>
      </c>
      <c r="H50" s="142" t="s">
        <v>38</v>
      </c>
      <c r="I50" s="141">
        <v>14</v>
      </c>
      <c r="J50" s="250"/>
      <c r="K50" s="250"/>
      <c r="L50" s="257"/>
      <c r="M50" s="257"/>
      <c r="N50" s="257"/>
      <c r="O50" s="258"/>
      <c r="P50" s="252"/>
      <c r="Q50" s="250"/>
      <c r="R50" s="250"/>
      <c r="S50" s="250"/>
      <c r="T50" s="250"/>
      <c r="U50" s="250"/>
      <c r="V50" s="141">
        <v>43</v>
      </c>
      <c r="W50" s="142" t="s">
        <v>38</v>
      </c>
      <c r="X50" s="141">
        <v>17</v>
      </c>
      <c r="Y50" s="250"/>
      <c r="Z50" s="250"/>
      <c r="AA50" s="257"/>
      <c r="AB50" s="257"/>
      <c r="AC50" s="257"/>
      <c r="AD50" s="258"/>
    </row>
    <row r="51" spans="1:45" ht="27.75" customHeight="1">
      <c r="A51" s="143"/>
      <c r="B51" s="142"/>
      <c r="C51" s="142"/>
      <c r="D51" s="142"/>
      <c r="E51" s="141"/>
      <c r="F51" s="141"/>
      <c r="G51" s="141"/>
      <c r="H51" s="142"/>
      <c r="I51" s="141"/>
      <c r="J51" s="141"/>
      <c r="K51" s="141"/>
      <c r="L51" s="142"/>
      <c r="M51" s="142"/>
      <c r="N51" s="142"/>
      <c r="O51" s="145"/>
      <c r="P51" s="143"/>
      <c r="Q51" s="142"/>
      <c r="R51" s="142"/>
      <c r="S51" s="142"/>
      <c r="T51" s="141"/>
      <c r="U51" s="141"/>
      <c r="V51" s="141"/>
      <c r="W51" s="142"/>
      <c r="X51" s="141"/>
      <c r="Y51" s="141"/>
      <c r="Z51" s="141"/>
      <c r="AA51" s="142"/>
      <c r="AB51" s="142"/>
      <c r="AC51" s="142"/>
      <c r="AD51" s="145"/>
    </row>
    <row r="52" spans="1:45" ht="27.75" customHeight="1">
      <c r="A52" s="252" t="str">
        <f>A46</f>
        <v>湊町</v>
      </c>
      <c r="B52" s="250"/>
      <c r="C52" s="250"/>
      <c r="D52" s="250"/>
      <c r="E52" s="250">
        <f>SUM(G52:G53)</f>
        <v>52</v>
      </c>
      <c r="F52" s="250"/>
      <c r="G52" s="141">
        <v>29</v>
      </c>
      <c r="H52" s="142" t="s">
        <v>38</v>
      </c>
      <c r="I52" s="141">
        <v>2</v>
      </c>
      <c r="J52" s="250">
        <f>SUM(I52:I53)</f>
        <v>6</v>
      </c>
      <c r="K52" s="250"/>
      <c r="L52" s="257" t="s">
        <v>104</v>
      </c>
      <c r="M52" s="257"/>
      <c r="N52" s="257"/>
      <c r="O52" s="258"/>
      <c r="P52" s="252" t="str">
        <f>P46</f>
        <v>薬円台</v>
      </c>
      <c r="Q52" s="250"/>
      <c r="R52" s="250"/>
      <c r="S52" s="250"/>
      <c r="T52" s="250">
        <f>SUM(V52:V53)</f>
        <v>41</v>
      </c>
      <c r="U52" s="250"/>
      <c r="V52" s="141">
        <v>25</v>
      </c>
      <c r="W52" s="142" t="s">
        <v>38</v>
      </c>
      <c r="X52" s="141">
        <v>19</v>
      </c>
      <c r="Y52" s="250">
        <f>SUM(X52:X53)</f>
        <v>29</v>
      </c>
      <c r="Z52" s="250"/>
      <c r="AA52" s="257" t="s">
        <v>24</v>
      </c>
      <c r="AB52" s="257"/>
      <c r="AC52" s="257"/>
      <c r="AD52" s="258"/>
    </row>
    <row r="53" spans="1:45" ht="27.75" customHeight="1">
      <c r="A53" s="252"/>
      <c r="B53" s="250"/>
      <c r="C53" s="250"/>
      <c r="D53" s="250"/>
      <c r="E53" s="250"/>
      <c r="F53" s="250"/>
      <c r="G53" s="141">
        <v>23</v>
      </c>
      <c r="H53" s="142" t="s">
        <v>38</v>
      </c>
      <c r="I53" s="141">
        <v>4</v>
      </c>
      <c r="J53" s="250"/>
      <c r="K53" s="250"/>
      <c r="L53" s="257"/>
      <c r="M53" s="257"/>
      <c r="N53" s="257"/>
      <c r="O53" s="258"/>
      <c r="P53" s="252"/>
      <c r="Q53" s="250"/>
      <c r="R53" s="250"/>
      <c r="S53" s="250"/>
      <c r="T53" s="250"/>
      <c r="U53" s="250"/>
      <c r="V53" s="141">
        <v>16</v>
      </c>
      <c r="W53" s="142" t="s">
        <v>38</v>
      </c>
      <c r="X53" s="141">
        <v>10</v>
      </c>
      <c r="Y53" s="250"/>
      <c r="Z53" s="250"/>
      <c r="AA53" s="257"/>
      <c r="AB53" s="257"/>
      <c r="AC53" s="257"/>
      <c r="AD53" s="258"/>
    </row>
    <row r="54" spans="1:45" ht="27.75" customHeight="1">
      <c r="A54" s="143"/>
      <c r="B54" s="142"/>
      <c r="C54" s="142"/>
      <c r="D54" s="142"/>
      <c r="E54" s="141"/>
      <c r="F54" s="141"/>
      <c r="G54" s="141"/>
      <c r="H54" s="142"/>
      <c r="I54" s="141"/>
      <c r="J54" s="141"/>
      <c r="K54" s="141"/>
      <c r="L54" s="142"/>
      <c r="M54" s="142"/>
      <c r="N54" s="142"/>
      <c r="O54" s="145"/>
      <c r="P54" s="143"/>
      <c r="Q54" s="142"/>
      <c r="R54" s="142"/>
      <c r="S54" s="142"/>
      <c r="T54" s="141"/>
      <c r="U54" s="141"/>
      <c r="V54" s="141"/>
      <c r="W54" s="142"/>
      <c r="X54" s="141"/>
      <c r="Y54" s="141"/>
      <c r="Z54" s="141"/>
      <c r="AA54" s="142"/>
      <c r="AB54" s="142"/>
      <c r="AC54" s="142"/>
      <c r="AD54" s="145"/>
    </row>
    <row r="55" spans="1:45" ht="27.75" customHeight="1">
      <c r="A55" s="252" t="str">
        <f>L46</f>
        <v>前原中野木</v>
      </c>
      <c r="B55" s="250"/>
      <c r="C55" s="250"/>
      <c r="D55" s="250"/>
      <c r="E55" s="250">
        <f>SUM(G55:G56)</f>
        <v>46</v>
      </c>
      <c r="F55" s="250"/>
      <c r="G55" s="141">
        <v>28</v>
      </c>
      <c r="H55" s="142" t="s">
        <v>38</v>
      </c>
      <c r="I55" s="141">
        <v>17</v>
      </c>
      <c r="J55" s="250">
        <f>SUM(I55:I56)</f>
        <v>39</v>
      </c>
      <c r="K55" s="250"/>
      <c r="L55" s="250" t="str">
        <f>L49</f>
        <v>二和</v>
      </c>
      <c r="M55" s="250"/>
      <c r="N55" s="250"/>
      <c r="O55" s="251"/>
      <c r="P55" s="252" t="str">
        <f>AA46</f>
        <v>行田</v>
      </c>
      <c r="Q55" s="250"/>
      <c r="R55" s="250"/>
      <c r="S55" s="250"/>
      <c r="T55" s="250">
        <f>SUM(V55:V56)</f>
        <v>34</v>
      </c>
      <c r="U55" s="250"/>
      <c r="V55" s="141">
        <v>24</v>
      </c>
      <c r="W55" s="142" t="s">
        <v>38</v>
      </c>
      <c r="X55" s="141">
        <v>14</v>
      </c>
      <c r="Y55" s="250">
        <f>SUM(X55:X56)</f>
        <v>28</v>
      </c>
      <c r="Z55" s="250"/>
      <c r="AA55" s="250" t="str">
        <f>AA49</f>
        <v>七林</v>
      </c>
      <c r="AB55" s="250"/>
      <c r="AC55" s="250"/>
      <c r="AD55" s="251"/>
    </row>
    <row r="56" spans="1:45" ht="27.75" customHeight="1">
      <c r="A56" s="252"/>
      <c r="B56" s="250"/>
      <c r="C56" s="250"/>
      <c r="D56" s="250"/>
      <c r="E56" s="250"/>
      <c r="F56" s="250"/>
      <c r="G56" s="141">
        <v>18</v>
      </c>
      <c r="H56" s="142" t="s">
        <v>38</v>
      </c>
      <c r="I56" s="141">
        <v>22</v>
      </c>
      <c r="J56" s="250"/>
      <c r="K56" s="250"/>
      <c r="L56" s="250"/>
      <c r="M56" s="250"/>
      <c r="N56" s="250"/>
      <c r="O56" s="251"/>
      <c r="P56" s="252"/>
      <c r="Q56" s="250"/>
      <c r="R56" s="250"/>
      <c r="S56" s="250"/>
      <c r="T56" s="250"/>
      <c r="U56" s="250"/>
      <c r="V56" s="141">
        <v>10</v>
      </c>
      <c r="W56" s="142" t="s">
        <v>38</v>
      </c>
      <c r="X56" s="141">
        <v>14</v>
      </c>
      <c r="Y56" s="250"/>
      <c r="Z56" s="250"/>
      <c r="AA56" s="250"/>
      <c r="AB56" s="250"/>
      <c r="AC56" s="250"/>
      <c r="AD56" s="251"/>
    </row>
    <row r="57" spans="1:45" ht="27.75" customHeight="1">
      <c r="A57" s="143"/>
      <c r="B57" s="142"/>
      <c r="C57" s="142"/>
      <c r="D57" s="142"/>
      <c r="E57" s="141"/>
      <c r="F57" s="141"/>
      <c r="G57" s="141"/>
      <c r="H57" s="142"/>
      <c r="I57" s="141"/>
      <c r="J57" s="141"/>
      <c r="K57" s="141"/>
      <c r="L57" s="142"/>
      <c r="M57" s="142"/>
      <c r="N57" s="142"/>
      <c r="O57" s="145"/>
      <c r="P57" s="143"/>
      <c r="Q57" s="142"/>
      <c r="R57" s="142"/>
      <c r="S57" s="142"/>
      <c r="T57" s="141"/>
      <c r="U57" s="141"/>
      <c r="V57" s="141"/>
      <c r="W57" s="142"/>
      <c r="X57" s="141"/>
      <c r="Y57" s="141"/>
      <c r="Z57" s="141"/>
      <c r="AA57" s="142"/>
      <c r="AB57" s="142"/>
      <c r="AC57" s="142"/>
      <c r="AD57" s="145"/>
    </row>
    <row r="58" spans="1:45" ht="27.75" customHeight="1">
      <c r="A58" s="252" t="str">
        <f>L46</f>
        <v>前原中野木</v>
      </c>
      <c r="B58" s="250"/>
      <c r="C58" s="250"/>
      <c r="D58" s="250"/>
      <c r="E58" s="250">
        <f>SUM(G58:G59)</f>
        <v>32</v>
      </c>
      <c r="F58" s="250"/>
      <c r="G58" s="141">
        <v>20</v>
      </c>
      <c r="H58" s="142" t="s">
        <v>38</v>
      </c>
      <c r="I58" s="141">
        <v>14</v>
      </c>
      <c r="J58" s="250">
        <f>SUM(I58:I59)</f>
        <v>23</v>
      </c>
      <c r="K58" s="250"/>
      <c r="L58" s="250" t="str">
        <f>L52</f>
        <v>三山</v>
      </c>
      <c r="M58" s="250"/>
      <c r="N58" s="250"/>
      <c r="O58" s="251"/>
      <c r="P58" s="252" t="str">
        <f>AA46</f>
        <v>行田</v>
      </c>
      <c r="Q58" s="250"/>
      <c r="R58" s="250"/>
      <c r="S58" s="250"/>
      <c r="T58" s="250">
        <f>SUM(V58:V59)</f>
        <v>29</v>
      </c>
      <c r="U58" s="250"/>
      <c r="V58" s="141">
        <v>15</v>
      </c>
      <c r="W58" s="142" t="s">
        <v>38</v>
      </c>
      <c r="X58" s="141">
        <v>27</v>
      </c>
      <c r="Y58" s="250">
        <f>SUM(X58:X59)</f>
        <v>32</v>
      </c>
      <c r="Z58" s="250"/>
      <c r="AA58" s="250" t="str">
        <f>AA52</f>
        <v>夏見台</v>
      </c>
      <c r="AB58" s="250"/>
      <c r="AC58" s="250"/>
      <c r="AD58" s="251"/>
    </row>
    <row r="59" spans="1:45" ht="27.75" customHeight="1">
      <c r="A59" s="252"/>
      <c r="B59" s="250"/>
      <c r="C59" s="250"/>
      <c r="D59" s="250"/>
      <c r="E59" s="250"/>
      <c r="F59" s="250"/>
      <c r="G59" s="141">
        <v>12</v>
      </c>
      <c r="H59" s="142" t="s">
        <v>38</v>
      </c>
      <c r="I59" s="141">
        <v>9</v>
      </c>
      <c r="J59" s="250"/>
      <c r="K59" s="250"/>
      <c r="L59" s="250"/>
      <c r="M59" s="250"/>
      <c r="N59" s="250"/>
      <c r="O59" s="251"/>
      <c r="P59" s="252"/>
      <c r="Q59" s="250"/>
      <c r="R59" s="250"/>
      <c r="S59" s="250"/>
      <c r="T59" s="250"/>
      <c r="U59" s="250"/>
      <c r="V59" s="141">
        <v>14</v>
      </c>
      <c r="W59" s="142" t="s">
        <v>38</v>
      </c>
      <c r="X59" s="141">
        <v>5</v>
      </c>
      <c r="Y59" s="250"/>
      <c r="Z59" s="250"/>
      <c r="AA59" s="250"/>
      <c r="AB59" s="250"/>
      <c r="AC59" s="250"/>
      <c r="AD59" s="251"/>
    </row>
    <row r="60" spans="1:45" ht="27.75" customHeight="1">
      <c r="A60" s="143"/>
      <c r="B60" s="142"/>
      <c r="C60" s="142"/>
      <c r="D60" s="142"/>
      <c r="E60" s="141"/>
      <c r="F60" s="141"/>
      <c r="G60" s="144"/>
      <c r="H60" s="142" t="s">
        <v>38</v>
      </c>
      <c r="I60" s="141"/>
      <c r="J60" s="141"/>
      <c r="K60" s="141"/>
      <c r="L60" s="142"/>
      <c r="M60" s="142"/>
      <c r="N60" s="142"/>
      <c r="O60" s="145"/>
      <c r="P60" s="143"/>
      <c r="Q60" s="142"/>
      <c r="R60" s="142"/>
      <c r="S60" s="142"/>
      <c r="T60" s="141"/>
      <c r="U60" s="141"/>
      <c r="V60" s="144"/>
      <c r="W60" s="142"/>
      <c r="X60" s="141"/>
      <c r="Y60" s="141"/>
      <c r="Z60" s="141"/>
      <c r="AA60" s="142"/>
      <c r="AB60" s="142"/>
      <c r="AC60" s="142"/>
      <c r="AD60" s="145"/>
    </row>
    <row r="61" spans="1:45" ht="27.75" customHeight="1">
      <c r="A61" s="252" t="str">
        <f>L49</f>
        <v>二和</v>
      </c>
      <c r="B61" s="250"/>
      <c r="C61" s="250"/>
      <c r="D61" s="250"/>
      <c r="E61" s="250">
        <f>SUM(G61:G62)</f>
        <v>39</v>
      </c>
      <c r="F61" s="250"/>
      <c r="G61" s="141">
        <v>13</v>
      </c>
      <c r="H61" s="142" t="s">
        <v>38</v>
      </c>
      <c r="I61" s="141">
        <v>12</v>
      </c>
      <c r="J61" s="250">
        <f>SUM(I61:I62)</f>
        <v>18</v>
      </c>
      <c r="K61" s="250"/>
      <c r="L61" s="250" t="str">
        <f>L58</f>
        <v>三山</v>
      </c>
      <c r="M61" s="250"/>
      <c r="N61" s="250"/>
      <c r="O61" s="251"/>
      <c r="P61" s="252" t="str">
        <f>AA49</f>
        <v>七林</v>
      </c>
      <c r="Q61" s="250"/>
      <c r="R61" s="250"/>
      <c r="S61" s="250"/>
      <c r="T61" s="250">
        <f>SUM(V61:V62)</f>
        <v>32</v>
      </c>
      <c r="U61" s="250"/>
      <c r="V61" s="141">
        <v>20</v>
      </c>
      <c r="W61" s="142" t="s">
        <v>38</v>
      </c>
      <c r="X61" s="141">
        <v>14</v>
      </c>
      <c r="Y61" s="250">
        <f>SUM(X61:X62)</f>
        <v>25</v>
      </c>
      <c r="Z61" s="250"/>
      <c r="AA61" s="250" t="str">
        <f>AA58</f>
        <v>夏見台</v>
      </c>
      <c r="AB61" s="250"/>
      <c r="AC61" s="250"/>
      <c r="AD61" s="251"/>
    </row>
    <row r="62" spans="1:45" ht="27.75" customHeight="1">
      <c r="A62" s="252"/>
      <c r="B62" s="250"/>
      <c r="C62" s="250"/>
      <c r="D62" s="250"/>
      <c r="E62" s="250"/>
      <c r="F62" s="250"/>
      <c r="G62" s="141">
        <v>26</v>
      </c>
      <c r="H62" s="142" t="s">
        <v>38</v>
      </c>
      <c r="I62" s="141">
        <v>6</v>
      </c>
      <c r="J62" s="250"/>
      <c r="K62" s="250"/>
      <c r="L62" s="250"/>
      <c r="M62" s="250"/>
      <c r="N62" s="250"/>
      <c r="O62" s="251"/>
      <c r="P62" s="252"/>
      <c r="Q62" s="250"/>
      <c r="R62" s="250"/>
      <c r="S62" s="250"/>
      <c r="T62" s="250"/>
      <c r="U62" s="250"/>
      <c r="V62" s="141">
        <v>12</v>
      </c>
      <c r="W62" s="142" t="s">
        <v>38</v>
      </c>
      <c r="X62" s="141">
        <v>11</v>
      </c>
      <c r="Y62" s="250"/>
      <c r="Z62" s="250"/>
      <c r="AA62" s="250"/>
      <c r="AB62" s="250"/>
      <c r="AC62" s="250"/>
      <c r="AD62" s="251"/>
    </row>
    <row r="63" spans="1:45" ht="27.75" customHeight="1" thickBot="1">
      <c r="A63" s="45"/>
      <c r="B63" s="46"/>
      <c r="C63" s="46"/>
      <c r="D63" s="46"/>
      <c r="E63" s="46"/>
      <c r="F63" s="46"/>
      <c r="G63" s="46"/>
      <c r="H63" s="47"/>
      <c r="I63" s="46"/>
      <c r="J63" s="46"/>
      <c r="K63" s="46"/>
      <c r="L63" s="46"/>
      <c r="M63" s="46"/>
      <c r="N63" s="46"/>
      <c r="O63" s="48"/>
      <c r="P63" s="45"/>
      <c r="Q63" s="46"/>
      <c r="R63" s="46"/>
      <c r="S63" s="46"/>
      <c r="T63" s="46"/>
      <c r="U63" s="46"/>
      <c r="V63" s="46"/>
      <c r="W63" s="47"/>
      <c r="X63" s="46"/>
      <c r="Y63" s="46"/>
      <c r="Z63" s="46"/>
      <c r="AA63" s="46"/>
      <c r="AB63" s="46"/>
      <c r="AC63" s="46"/>
      <c r="AD63" s="48"/>
    </row>
    <row r="64" spans="1:45" ht="27.75" customHeight="1" thickBot="1">
      <c r="A64" s="253" t="s">
        <v>291</v>
      </c>
      <c r="B64" s="254"/>
      <c r="C64" s="254"/>
      <c r="D64" s="254"/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5"/>
      <c r="P64" s="253" t="s">
        <v>292</v>
      </c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  <c r="AC64" s="254"/>
      <c r="AD64" s="255"/>
      <c r="AE64" s="253" t="s">
        <v>302</v>
      </c>
      <c r="AF64" s="254"/>
      <c r="AG64" s="254"/>
      <c r="AH64" s="254"/>
      <c r="AI64" s="254"/>
      <c r="AJ64" s="254"/>
      <c r="AK64" s="254"/>
      <c r="AL64" s="254"/>
      <c r="AM64" s="254"/>
      <c r="AN64" s="254"/>
      <c r="AO64" s="254"/>
      <c r="AP64" s="254"/>
      <c r="AQ64" s="254"/>
      <c r="AR64" s="254"/>
      <c r="AS64" s="255"/>
    </row>
    <row r="65" spans="1:45" ht="27.75" customHeight="1">
      <c r="A65" s="36"/>
      <c r="B65" s="37"/>
      <c r="C65" s="37"/>
      <c r="D65" s="37"/>
      <c r="E65" s="38"/>
      <c r="F65" s="39"/>
      <c r="G65" s="39"/>
      <c r="H65" s="37"/>
      <c r="I65" s="39"/>
      <c r="J65" s="39"/>
      <c r="K65" s="38"/>
      <c r="L65" s="37"/>
      <c r="M65" s="37"/>
      <c r="N65" s="37"/>
      <c r="O65" s="40"/>
      <c r="P65" s="36"/>
      <c r="Q65" s="37"/>
      <c r="R65" s="37"/>
      <c r="S65" s="37"/>
      <c r="T65" s="38"/>
      <c r="U65" s="39"/>
      <c r="V65" s="39"/>
      <c r="W65" s="37"/>
      <c r="X65" s="39"/>
      <c r="Y65" s="39"/>
      <c r="Z65" s="38"/>
      <c r="AA65" s="37"/>
      <c r="AB65" s="37"/>
      <c r="AC65" s="37"/>
      <c r="AD65" s="40"/>
      <c r="AE65" s="36"/>
      <c r="AF65" s="37"/>
      <c r="AG65" s="37"/>
      <c r="AH65" s="37"/>
      <c r="AI65" s="38"/>
      <c r="AJ65" s="39"/>
      <c r="AK65" s="39"/>
      <c r="AL65" s="37"/>
      <c r="AM65" s="39"/>
      <c r="AN65" s="39"/>
      <c r="AO65" s="38"/>
      <c r="AP65" s="37"/>
      <c r="AQ65" s="37"/>
      <c r="AR65" s="37"/>
      <c r="AS65" s="40"/>
    </row>
    <row r="66" spans="1:45" ht="27.75" customHeight="1">
      <c r="A66" s="256" t="s">
        <v>293</v>
      </c>
      <c r="B66" s="257"/>
      <c r="C66" s="257"/>
      <c r="D66" s="257"/>
      <c r="E66" s="250">
        <f>G66+G67</f>
        <v>39</v>
      </c>
      <c r="F66" s="250"/>
      <c r="G66" s="141">
        <v>19</v>
      </c>
      <c r="H66" s="142" t="s">
        <v>38</v>
      </c>
      <c r="I66" s="141">
        <v>10</v>
      </c>
      <c r="J66" s="250">
        <f>I66+I67</f>
        <v>34</v>
      </c>
      <c r="K66" s="250"/>
      <c r="L66" s="257" t="s">
        <v>178</v>
      </c>
      <c r="M66" s="257"/>
      <c r="N66" s="257"/>
      <c r="O66" s="258"/>
      <c r="P66" s="256" t="s">
        <v>94</v>
      </c>
      <c r="Q66" s="257"/>
      <c r="R66" s="257"/>
      <c r="S66" s="257"/>
      <c r="T66" s="250">
        <f>V66+V67</f>
        <v>46</v>
      </c>
      <c r="U66" s="250"/>
      <c r="V66" s="141">
        <v>24</v>
      </c>
      <c r="W66" s="142" t="s">
        <v>38</v>
      </c>
      <c r="X66" s="141">
        <v>21</v>
      </c>
      <c r="Y66" s="250">
        <f>X66+X67</f>
        <v>39</v>
      </c>
      <c r="Z66" s="250"/>
      <c r="AA66" s="257" t="s">
        <v>97</v>
      </c>
      <c r="AB66" s="257"/>
      <c r="AC66" s="257"/>
      <c r="AD66" s="258"/>
      <c r="AE66" s="256" t="s">
        <v>20</v>
      </c>
      <c r="AF66" s="257"/>
      <c r="AG66" s="257"/>
      <c r="AH66" s="257"/>
      <c r="AI66" s="250">
        <f>AK66+AK67</f>
        <v>36</v>
      </c>
      <c r="AJ66" s="250"/>
      <c r="AK66" s="141">
        <v>9</v>
      </c>
      <c r="AL66" s="142" t="s">
        <v>38</v>
      </c>
      <c r="AM66" s="141">
        <v>14</v>
      </c>
      <c r="AN66" s="250">
        <f>AM66+AM67</f>
        <v>26</v>
      </c>
      <c r="AO66" s="250"/>
      <c r="AP66" s="257" t="s">
        <v>216</v>
      </c>
      <c r="AQ66" s="257"/>
      <c r="AR66" s="257"/>
      <c r="AS66" s="258"/>
    </row>
    <row r="67" spans="1:45" ht="27.75" customHeight="1">
      <c r="A67" s="256"/>
      <c r="B67" s="257"/>
      <c r="C67" s="257"/>
      <c r="D67" s="257"/>
      <c r="E67" s="250"/>
      <c r="F67" s="250"/>
      <c r="G67" s="141">
        <v>20</v>
      </c>
      <c r="H67" s="142" t="s">
        <v>38</v>
      </c>
      <c r="I67" s="141">
        <v>24</v>
      </c>
      <c r="J67" s="250"/>
      <c r="K67" s="250"/>
      <c r="L67" s="257"/>
      <c r="M67" s="257"/>
      <c r="N67" s="257"/>
      <c r="O67" s="258"/>
      <c r="P67" s="256"/>
      <c r="Q67" s="257"/>
      <c r="R67" s="257"/>
      <c r="S67" s="257"/>
      <c r="T67" s="250"/>
      <c r="U67" s="250"/>
      <c r="V67" s="141">
        <v>22</v>
      </c>
      <c r="W67" s="142" t="s">
        <v>38</v>
      </c>
      <c r="X67" s="141">
        <v>18</v>
      </c>
      <c r="Y67" s="250"/>
      <c r="Z67" s="250"/>
      <c r="AA67" s="257"/>
      <c r="AB67" s="257"/>
      <c r="AC67" s="257"/>
      <c r="AD67" s="258"/>
      <c r="AE67" s="256"/>
      <c r="AF67" s="257"/>
      <c r="AG67" s="257"/>
      <c r="AH67" s="257"/>
      <c r="AI67" s="250"/>
      <c r="AJ67" s="250"/>
      <c r="AK67" s="141">
        <v>27</v>
      </c>
      <c r="AL67" s="142" t="s">
        <v>38</v>
      </c>
      <c r="AM67" s="141">
        <v>12</v>
      </c>
      <c r="AN67" s="250"/>
      <c r="AO67" s="250"/>
      <c r="AP67" s="257"/>
      <c r="AQ67" s="257"/>
      <c r="AR67" s="257"/>
      <c r="AS67" s="258"/>
    </row>
    <row r="68" spans="1:45" ht="27.75" customHeight="1">
      <c r="A68" s="143"/>
      <c r="B68" s="142"/>
      <c r="C68" s="142"/>
      <c r="D68" s="142"/>
      <c r="E68" s="141"/>
      <c r="F68" s="141"/>
      <c r="G68" s="141"/>
      <c r="H68" s="142"/>
      <c r="I68" s="144"/>
      <c r="J68" s="141"/>
      <c r="K68" s="141"/>
      <c r="L68" s="142"/>
      <c r="M68" s="142"/>
      <c r="N68" s="142"/>
      <c r="O68" s="145"/>
      <c r="P68" s="143"/>
      <c r="Q68" s="142"/>
      <c r="R68" s="142"/>
      <c r="S68" s="142"/>
      <c r="T68" s="141"/>
      <c r="U68" s="141"/>
      <c r="V68" s="141"/>
      <c r="W68" s="142" t="s">
        <v>38</v>
      </c>
      <c r="X68" s="144"/>
      <c r="Y68" s="141"/>
      <c r="Z68" s="141"/>
      <c r="AA68" s="142"/>
      <c r="AB68" s="142"/>
      <c r="AC68" s="142"/>
      <c r="AD68" s="145"/>
      <c r="AE68" s="143"/>
      <c r="AF68" s="142"/>
      <c r="AG68" s="142"/>
      <c r="AH68" s="142"/>
      <c r="AI68" s="141"/>
      <c r="AJ68" s="141"/>
      <c r="AK68" s="141"/>
      <c r="AL68" s="142" t="s">
        <v>38</v>
      </c>
      <c r="AM68" s="144"/>
      <c r="AN68" s="141"/>
      <c r="AO68" s="141"/>
      <c r="AP68" s="142"/>
      <c r="AQ68" s="142"/>
      <c r="AR68" s="142"/>
      <c r="AS68" s="146"/>
    </row>
    <row r="69" spans="1:45" ht="27.75" customHeight="1">
      <c r="A69" s="252" t="str">
        <f>A66</f>
        <v>SUN'sライズ</v>
      </c>
      <c r="B69" s="250"/>
      <c r="C69" s="250"/>
      <c r="D69" s="250"/>
      <c r="E69" s="250">
        <f>SUM(G69:G70)</f>
        <v>53</v>
      </c>
      <c r="F69" s="250"/>
      <c r="G69" s="141">
        <v>26</v>
      </c>
      <c r="H69" s="142" t="s">
        <v>38</v>
      </c>
      <c r="I69" s="141">
        <v>8</v>
      </c>
      <c r="J69" s="250">
        <f>SUM(I69:I70)</f>
        <v>16</v>
      </c>
      <c r="K69" s="250"/>
      <c r="L69" s="257" t="s">
        <v>183</v>
      </c>
      <c r="M69" s="257"/>
      <c r="N69" s="257"/>
      <c r="O69" s="258"/>
      <c r="P69" s="252" t="str">
        <f>P66</f>
        <v>海神</v>
      </c>
      <c r="Q69" s="250"/>
      <c r="R69" s="250"/>
      <c r="S69" s="250"/>
      <c r="T69" s="250">
        <f>SUM(V69:V70)</f>
        <v>26</v>
      </c>
      <c r="U69" s="250"/>
      <c r="V69" s="141">
        <v>12</v>
      </c>
      <c r="W69" s="142" t="s">
        <v>38</v>
      </c>
      <c r="X69" s="141">
        <v>11</v>
      </c>
      <c r="Y69" s="250">
        <f>SUM(X69:X70)</f>
        <v>19</v>
      </c>
      <c r="Z69" s="250"/>
      <c r="AA69" s="257" t="s">
        <v>93</v>
      </c>
      <c r="AB69" s="257"/>
      <c r="AC69" s="257"/>
      <c r="AD69" s="258"/>
      <c r="AE69" s="252" t="str">
        <f>AE66</f>
        <v>古和釜</v>
      </c>
      <c r="AF69" s="250"/>
      <c r="AG69" s="250"/>
      <c r="AH69" s="250"/>
      <c r="AI69" s="250">
        <f>SUM(AK69:AK70)</f>
        <v>66</v>
      </c>
      <c r="AJ69" s="250"/>
      <c r="AK69" s="141">
        <v>36</v>
      </c>
      <c r="AL69" s="142" t="s">
        <v>38</v>
      </c>
      <c r="AM69" s="141">
        <v>5</v>
      </c>
      <c r="AN69" s="250">
        <f>SUM(AM69:AM70)</f>
        <v>10</v>
      </c>
      <c r="AO69" s="250"/>
      <c r="AP69" s="257" t="s">
        <v>99</v>
      </c>
      <c r="AQ69" s="257"/>
      <c r="AR69" s="257"/>
      <c r="AS69" s="258"/>
    </row>
    <row r="70" spans="1:45" ht="27.75" customHeight="1">
      <c r="A70" s="252"/>
      <c r="B70" s="250"/>
      <c r="C70" s="250"/>
      <c r="D70" s="250"/>
      <c r="E70" s="250"/>
      <c r="F70" s="250"/>
      <c r="G70" s="141">
        <v>27</v>
      </c>
      <c r="H70" s="142" t="s">
        <v>38</v>
      </c>
      <c r="I70" s="141">
        <v>8</v>
      </c>
      <c r="J70" s="250"/>
      <c r="K70" s="250"/>
      <c r="L70" s="257"/>
      <c r="M70" s="257"/>
      <c r="N70" s="257"/>
      <c r="O70" s="258"/>
      <c r="P70" s="252"/>
      <c r="Q70" s="250"/>
      <c r="R70" s="250"/>
      <c r="S70" s="250"/>
      <c r="T70" s="250"/>
      <c r="U70" s="250"/>
      <c r="V70" s="141">
        <v>14</v>
      </c>
      <c r="W70" s="142" t="s">
        <v>38</v>
      </c>
      <c r="X70" s="141">
        <v>8</v>
      </c>
      <c r="Y70" s="250"/>
      <c r="Z70" s="250"/>
      <c r="AA70" s="257"/>
      <c r="AB70" s="257"/>
      <c r="AC70" s="257"/>
      <c r="AD70" s="258"/>
      <c r="AE70" s="252"/>
      <c r="AF70" s="250"/>
      <c r="AG70" s="250"/>
      <c r="AH70" s="250"/>
      <c r="AI70" s="250"/>
      <c r="AJ70" s="250"/>
      <c r="AK70" s="141">
        <v>30</v>
      </c>
      <c r="AL70" s="142" t="s">
        <v>38</v>
      </c>
      <c r="AM70" s="141">
        <v>5</v>
      </c>
      <c r="AN70" s="250"/>
      <c r="AO70" s="250"/>
      <c r="AP70" s="257"/>
      <c r="AQ70" s="257"/>
      <c r="AR70" s="257"/>
      <c r="AS70" s="258"/>
    </row>
    <row r="71" spans="1:45" ht="27.75" customHeight="1">
      <c r="A71" s="143"/>
      <c r="B71" s="142"/>
      <c r="C71" s="142"/>
      <c r="D71" s="142"/>
      <c r="E71" s="141"/>
      <c r="F71" s="141"/>
      <c r="G71" s="141"/>
      <c r="H71" s="142"/>
      <c r="I71" s="141"/>
      <c r="J71" s="141"/>
      <c r="K71" s="141"/>
      <c r="L71" s="142"/>
      <c r="M71" s="142"/>
      <c r="N71" s="142"/>
      <c r="O71" s="145"/>
      <c r="P71" s="143"/>
      <c r="Q71" s="142"/>
      <c r="R71" s="142"/>
      <c r="S71" s="142"/>
      <c r="T71" s="141"/>
      <c r="U71" s="141"/>
      <c r="V71" s="141"/>
      <c r="W71" s="142"/>
      <c r="X71" s="141"/>
      <c r="Y71" s="141"/>
      <c r="Z71" s="141"/>
      <c r="AA71" s="142"/>
      <c r="AB71" s="142"/>
      <c r="AC71" s="142"/>
      <c r="AD71" s="145"/>
      <c r="AE71" s="143"/>
      <c r="AF71" s="142"/>
      <c r="AG71" s="142"/>
      <c r="AH71" s="142"/>
      <c r="AI71" s="141"/>
      <c r="AJ71" s="141"/>
      <c r="AK71" s="141"/>
      <c r="AL71" s="142"/>
      <c r="AM71" s="141"/>
      <c r="AN71" s="141"/>
      <c r="AO71" s="141"/>
      <c r="AP71" s="142"/>
      <c r="AQ71" s="142"/>
      <c r="AR71" s="142"/>
      <c r="AS71" s="146"/>
    </row>
    <row r="72" spans="1:45" ht="27.75" customHeight="1">
      <c r="A72" s="252" t="str">
        <f>A66</f>
        <v>SUN'sライズ</v>
      </c>
      <c r="B72" s="250"/>
      <c r="C72" s="250"/>
      <c r="D72" s="250"/>
      <c r="E72" s="250">
        <f>SUM(G72:G73)</f>
        <v>32</v>
      </c>
      <c r="F72" s="250"/>
      <c r="G72" s="141">
        <v>14</v>
      </c>
      <c r="H72" s="142" t="s">
        <v>38</v>
      </c>
      <c r="I72" s="141">
        <v>8</v>
      </c>
      <c r="J72" s="250">
        <f>SUM(I72:I73)</f>
        <v>20</v>
      </c>
      <c r="K72" s="250"/>
      <c r="L72" s="257" t="s">
        <v>96</v>
      </c>
      <c r="M72" s="257"/>
      <c r="N72" s="257"/>
      <c r="O72" s="258"/>
      <c r="P72" s="252" t="str">
        <f>P66</f>
        <v>海神</v>
      </c>
      <c r="Q72" s="250"/>
      <c r="R72" s="250"/>
      <c r="S72" s="250"/>
      <c r="T72" s="250">
        <f>SUM(V72:V73)</f>
        <v>53</v>
      </c>
      <c r="U72" s="250"/>
      <c r="V72" s="141">
        <v>28</v>
      </c>
      <c r="W72" s="142" t="s">
        <v>38</v>
      </c>
      <c r="X72" s="141">
        <v>10</v>
      </c>
      <c r="Y72" s="250">
        <f>SUM(X72:X73)</f>
        <v>33</v>
      </c>
      <c r="Z72" s="250"/>
      <c r="AA72" s="257" t="s">
        <v>95</v>
      </c>
      <c r="AB72" s="257"/>
      <c r="AC72" s="257"/>
      <c r="AD72" s="258"/>
      <c r="AE72" s="252" t="s">
        <v>306</v>
      </c>
      <c r="AF72" s="250"/>
      <c r="AG72" s="250"/>
      <c r="AH72" s="250"/>
      <c r="AI72" s="250">
        <f>SUM(AK72:AK73)</f>
        <v>23</v>
      </c>
      <c r="AJ72" s="250"/>
      <c r="AK72" s="141">
        <v>16</v>
      </c>
      <c r="AL72" s="142" t="s">
        <v>38</v>
      </c>
      <c r="AM72" s="141">
        <v>7</v>
      </c>
      <c r="AN72" s="250">
        <f>SUM(AM72:AM73)</f>
        <v>17</v>
      </c>
      <c r="AO72" s="250"/>
      <c r="AP72" s="257" t="s">
        <v>304</v>
      </c>
      <c r="AQ72" s="257"/>
      <c r="AR72" s="257"/>
      <c r="AS72" s="258"/>
    </row>
    <row r="73" spans="1:45" ht="27.75" customHeight="1">
      <c r="A73" s="252"/>
      <c r="B73" s="250"/>
      <c r="C73" s="250"/>
      <c r="D73" s="250"/>
      <c r="E73" s="250"/>
      <c r="F73" s="250"/>
      <c r="G73" s="141">
        <v>18</v>
      </c>
      <c r="H73" s="142" t="s">
        <v>38</v>
      </c>
      <c r="I73" s="141">
        <v>12</v>
      </c>
      <c r="J73" s="250"/>
      <c r="K73" s="250"/>
      <c r="L73" s="257"/>
      <c r="M73" s="257"/>
      <c r="N73" s="257"/>
      <c r="O73" s="258"/>
      <c r="P73" s="252"/>
      <c r="Q73" s="250"/>
      <c r="R73" s="250"/>
      <c r="S73" s="250"/>
      <c r="T73" s="250"/>
      <c r="U73" s="250"/>
      <c r="V73" s="141">
        <v>25</v>
      </c>
      <c r="W73" s="142" t="s">
        <v>38</v>
      </c>
      <c r="X73" s="141">
        <v>23</v>
      </c>
      <c r="Y73" s="250"/>
      <c r="Z73" s="250"/>
      <c r="AA73" s="257"/>
      <c r="AB73" s="257"/>
      <c r="AC73" s="257"/>
      <c r="AD73" s="258"/>
      <c r="AE73" s="252"/>
      <c r="AF73" s="250"/>
      <c r="AG73" s="250"/>
      <c r="AH73" s="250"/>
      <c r="AI73" s="250"/>
      <c r="AJ73" s="250"/>
      <c r="AK73" s="141">
        <v>7</v>
      </c>
      <c r="AL73" s="142" t="s">
        <v>38</v>
      </c>
      <c r="AM73" s="141">
        <v>10</v>
      </c>
      <c r="AN73" s="250"/>
      <c r="AO73" s="250"/>
      <c r="AP73" s="257"/>
      <c r="AQ73" s="257"/>
      <c r="AR73" s="257"/>
      <c r="AS73" s="258"/>
    </row>
    <row r="74" spans="1:45" ht="27.75" customHeight="1">
      <c r="A74" s="143"/>
      <c r="B74" s="142"/>
      <c r="C74" s="142"/>
      <c r="D74" s="142"/>
      <c r="E74" s="141"/>
      <c r="F74" s="141"/>
      <c r="G74" s="141"/>
      <c r="H74" s="142"/>
      <c r="I74" s="141"/>
      <c r="J74" s="141"/>
      <c r="K74" s="141"/>
      <c r="L74" s="142"/>
      <c r="M74" s="142"/>
      <c r="N74" s="142"/>
      <c r="O74" s="145"/>
      <c r="P74" s="143"/>
      <c r="Q74" s="142"/>
      <c r="R74" s="142"/>
      <c r="S74" s="142"/>
      <c r="T74" s="141"/>
      <c r="U74" s="141"/>
      <c r="V74" s="141"/>
      <c r="W74" s="142"/>
      <c r="X74" s="141"/>
      <c r="Y74" s="141"/>
      <c r="Z74" s="141"/>
      <c r="AA74" s="142"/>
      <c r="AB74" s="142"/>
      <c r="AC74" s="142"/>
      <c r="AD74" s="145"/>
      <c r="AE74" s="143"/>
      <c r="AF74" s="142"/>
      <c r="AG74" s="142"/>
      <c r="AH74" s="142"/>
      <c r="AI74" s="141"/>
      <c r="AJ74" s="141"/>
      <c r="AK74" s="141"/>
      <c r="AL74" s="142"/>
      <c r="AM74" s="141"/>
      <c r="AN74" s="141"/>
      <c r="AO74" s="141"/>
      <c r="AP74" s="142"/>
      <c r="AQ74" s="142"/>
      <c r="AR74" s="142"/>
      <c r="AS74" s="146"/>
    </row>
    <row r="75" spans="1:45" ht="27.75" customHeight="1">
      <c r="A75" s="252" t="str">
        <f>L66</f>
        <v>南本町</v>
      </c>
      <c r="B75" s="250"/>
      <c r="C75" s="250"/>
      <c r="D75" s="250"/>
      <c r="E75" s="250">
        <f>SUM(G75:G76)</f>
        <v>38</v>
      </c>
      <c r="F75" s="250"/>
      <c r="G75" s="141">
        <v>12</v>
      </c>
      <c r="H75" s="142" t="s">
        <v>38</v>
      </c>
      <c r="I75" s="141">
        <v>16</v>
      </c>
      <c r="J75" s="250">
        <f>SUM(I75:I76)</f>
        <v>31</v>
      </c>
      <c r="K75" s="250"/>
      <c r="L75" s="250" t="str">
        <f>L69</f>
        <v>飯山満</v>
      </c>
      <c r="M75" s="250"/>
      <c r="N75" s="250"/>
      <c r="O75" s="251"/>
      <c r="P75" s="252" t="str">
        <f>AA66</f>
        <v>船橋</v>
      </c>
      <c r="Q75" s="250"/>
      <c r="R75" s="250"/>
      <c r="S75" s="250"/>
      <c r="T75" s="250">
        <f>SUM(V75:V76)</f>
        <v>41</v>
      </c>
      <c r="U75" s="250"/>
      <c r="V75" s="141">
        <v>15</v>
      </c>
      <c r="W75" s="142" t="s">
        <v>38</v>
      </c>
      <c r="X75" s="141">
        <v>17</v>
      </c>
      <c r="Y75" s="250">
        <f>SUM(X75:X76)</f>
        <v>33</v>
      </c>
      <c r="Z75" s="250"/>
      <c r="AA75" s="250" t="str">
        <f>AA69</f>
        <v>大穴</v>
      </c>
      <c r="AB75" s="250"/>
      <c r="AC75" s="250"/>
      <c r="AD75" s="251"/>
      <c r="AE75" s="252" t="s">
        <v>307</v>
      </c>
      <c r="AF75" s="250"/>
      <c r="AG75" s="250"/>
      <c r="AH75" s="250"/>
      <c r="AI75" s="250">
        <v>20</v>
      </c>
      <c r="AJ75" s="250"/>
      <c r="AK75" s="141"/>
      <c r="AL75" s="142" t="s">
        <v>38</v>
      </c>
      <c r="AM75" s="141"/>
      <c r="AN75" s="250">
        <f>SUM(AM75:AM76)</f>
        <v>0</v>
      </c>
      <c r="AO75" s="250"/>
      <c r="AP75" s="260" t="s">
        <v>305</v>
      </c>
      <c r="AQ75" s="260"/>
      <c r="AR75" s="260"/>
      <c r="AS75" s="261"/>
    </row>
    <row r="76" spans="1:45" ht="27.75" customHeight="1">
      <c r="A76" s="252"/>
      <c r="B76" s="250"/>
      <c r="C76" s="250"/>
      <c r="D76" s="250"/>
      <c r="E76" s="250"/>
      <c r="F76" s="250"/>
      <c r="G76" s="141">
        <v>26</v>
      </c>
      <c r="H76" s="142" t="s">
        <v>38</v>
      </c>
      <c r="I76" s="141">
        <v>15</v>
      </c>
      <c r="J76" s="250"/>
      <c r="K76" s="250"/>
      <c r="L76" s="250"/>
      <c r="M76" s="250"/>
      <c r="N76" s="250"/>
      <c r="O76" s="251"/>
      <c r="P76" s="252"/>
      <c r="Q76" s="250"/>
      <c r="R76" s="250"/>
      <c r="S76" s="250"/>
      <c r="T76" s="250"/>
      <c r="U76" s="250"/>
      <c r="V76" s="141">
        <v>26</v>
      </c>
      <c r="W76" s="142" t="s">
        <v>38</v>
      </c>
      <c r="X76" s="141">
        <v>16</v>
      </c>
      <c r="Y76" s="250"/>
      <c r="Z76" s="250"/>
      <c r="AA76" s="250"/>
      <c r="AB76" s="250"/>
      <c r="AC76" s="250"/>
      <c r="AD76" s="251"/>
      <c r="AE76" s="252"/>
      <c r="AF76" s="250"/>
      <c r="AG76" s="250"/>
      <c r="AH76" s="250"/>
      <c r="AI76" s="250"/>
      <c r="AJ76" s="250"/>
      <c r="AK76" s="141"/>
      <c r="AL76" s="142" t="s">
        <v>38</v>
      </c>
      <c r="AM76" s="141"/>
      <c r="AN76" s="250"/>
      <c r="AO76" s="250"/>
      <c r="AP76" s="260"/>
      <c r="AQ76" s="260"/>
      <c r="AR76" s="260"/>
      <c r="AS76" s="261"/>
    </row>
    <row r="77" spans="1:45" ht="27.75" customHeight="1">
      <c r="A77" s="143"/>
      <c r="B77" s="142"/>
      <c r="C77" s="142"/>
      <c r="D77" s="142"/>
      <c r="E77" s="141"/>
      <c r="F77" s="141"/>
      <c r="G77" s="141"/>
      <c r="H77" s="142"/>
      <c r="I77" s="141"/>
      <c r="J77" s="141"/>
      <c r="K77" s="141"/>
      <c r="L77" s="142"/>
      <c r="M77" s="142"/>
      <c r="N77" s="142"/>
      <c r="O77" s="145"/>
      <c r="P77" s="143"/>
      <c r="Q77" s="142"/>
      <c r="R77" s="142"/>
      <c r="S77" s="142"/>
      <c r="T77" s="141"/>
      <c r="U77" s="141"/>
      <c r="V77" s="141"/>
      <c r="W77" s="142"/>
      <c r="X77" s="141"/>
      <c r="Y77" s="141"/>
      <c r="Z77" s="141"/>
      <c r="AA77" s="142"/>
      <c r="AB77" s="142"/>
      <c r="AC77" s="142"/>
      <c r="AD77" s="145"/>
      <c r="AE77" s="143"/>
      <c r="AF77" s="142"/>
      <c r="AG77" s="142"/>
      <c r="AH77" s="142"/>
      <c r="AI77" s="141"/>
      <c r="AJ77" s="141"/>
      <c r="AK77" s="141"/>
      <c r="AL77" s="142"/>
      <c r="AM77" s="141"/>
      <c r="AN77" s="141"/>
      <c r="AO77" s="141"/>
      <c r="AP77" s="142"/>
      <c r="AQ77" s="142"/>
      <c r="AR77" s="142"/>
      <c r="AS77" s="146"/>
    </row>
    <row r="78" spans="1:45" ht="27.75" customHeight="1">
      <c r="A78" s="252" t="str">
        <f>L66</f>
        <v>南本町</v>
      </c>
      <c r="B78" s="250"/>
      <c r="C78" s="250"/>
      <c r="D78" s="250"/>
      <c r="E78" s="250">
        <f>SUM(G78:G79)</f>
        <v>46</v>
      </c>
      <c r="F78" s="250"/>
      <c r="G78" s="141">
        <v>20</v>
      </c>
      <c r="H78" s="142" t="s">
        <v>38</v>
      </c>
      <c r="I78" s="141">
        <v>16</v>
      </c>
      <c r="J78" s="250">
        <f>SUM(I78:I79)</f>
        <v>36</v>
      </c>
      <c r="K78" s="250"/>
      <c r="L78" s="250" t="str">
        <f>L72</f>
        <v>習台一</v>
      </c>
      <c r="M78" s="250"/>
      <c r="N78" s="250"/>
      <c r="O78" s="251"/>
      <c r="P78" s="252" t="str">
        <f>AA66</f>
        <v>船橋</v>
      </c>
      <c r="Q78" s="250"/>
      <c r="R78" s="250"/>
      <c r="S78" s="250"/>
      <c r="T78" s="250">
        <f>SUM(V78:V79)</f>
        <v>37</v>
      </c>
      <c r="U78" s="250"/>
      <c r="V78" s="141">
        <v>13</v>
      </c>
      <c r="W78" s="142" t="s">
        <v>38</v>
      </c>
      <c r="X78" s="141">
        <v>13</v>
      </c>
      <c r="Y78" s="250">
        <f>SUM(X78:X79)</f>
        <v>33</v>
      </c>
      <c r="Z78" s="250"/>
      <c r="AA78" s="250" t="str">
        <f>AA72</f>
        <v>塚田</v>
      </c>
      <c r="AB78" s="250"/>
      <c r="AC78" s="250"/>
      <c r="AD78" s="251"/>
      <c r="AE78" s="252" t="s">
        <v>308</v>
      </c>
      <c r="AF78" s="250"/>
      <c r="AG78" s="250"/>
      <c r="AH78" s="250"/>
      <c r="AI78" s="250">
        <v>20</v>
      </c>
      <c r="AJ78" s="250"/>
      <c r="AK78" s="141"/>
      <c r="AL78" s="142" t="s">
        <v>38</v>
      </c>
      <c r="AM78" s="141"/>
      <c r="AN78" s="250">
        <f>SUM(AM78:AM79)</f>
        <v>0</v>
      </c>
      <c r="AO78" s="250"/>
      <c r="AP78" s="250" t="s">
        <v>305</v>
      </c>
      <c r="AQ78" s="250"/>
      <c r="AR78" s="250"/>
      <c r="AS78" s="251"/>
    </row>
    <row r="79" spans="1:45" ht="27.75" customHeight="1">
      <c r="A79" s="252"/>
      <c r="B79" s="250"/>
      <c r="C79" s="250"/>
      <c r="D79" s="250"/>
      <c r="E79" s="250"/>
      <c r="F79" s="250"/>
      <c r="G79" s="141">
        <v>26</v>
      </c>
      <c r="H79" s="142" t="s">
        <v>38</v>
      </c>
      <c r="I79" s="141">
        <v>20</v>
      </c>
      <c r="J79" s="250"/>
      <c r="K79" s="250"/>
      <c r="L79" s="250"/>
      <c r="M79" s="250"/>
      <c r="N79" s="250"/>
      <c r="O79" s="251"/>
      <c r="P79" s="252"/>
      <c r="Q79" s="250"/>
      <c r="R79" s="250"/>
      <c r="S79" s="250"/>
      <c r="T79" s="250"/>
      <c r="U79" s="250"/>
      <c r="V79" s="141">
        <v>24</v>
      </c>
      <c r="W79" s="142" t="s">
        <v>38</v>
      </c>
      <c r="X79" s="141">
        <v>20</v>
      </c>
      <c r="Y79" s="250"/>
      <c r="Z79" s="250"/>
      <c r="AA79" s="250"/>
      <c r="AB79" s="250"/>
      <c r="AC79" s="250"/>
      <c r="AD79" s="251"/>
      <c r="AE79" s="252"/>
      <c r="AF79" s="250"/>
      <c r="AG79" s="250"/>
      <c r="AH79" s="250"/>
      <c r="AI79" s="250"/>
      <c r="AJ79" s="250"/>
      <c r="AK79" s="141"/>
      <c r="AL79" s="142" t="s">
        <v>38</v>
      </c>
      <c r="AM79" s="141"/>
      <c r="AN79" s="250"/>
      <c r="AO79" s="250"/>
      <c r="AP79" s="250"/>
      <c r="AQ79" s="250"/>
      <c r="AR79" s="250"/>
      <c r="AS79" s="251"/>
    </row>
    <row r="80" spans="1:45" ht="27.75" customHeight="1">
      <c r="A80" s="143"/>
      <c r="B80" s="142"/>
      <c r="C80" s="142"/>
      <c r="D80" s="142"/>
      <c r="E80" s="141"/>
      <c r="F80" s="141"/>
      <c r="G80" s="144"/>
      <c r="H80" s="142"/>
      <c r="I80" s="141"/>
      <c r="J80" s="141"/>
      <c r="K80" s="141"/>
      <c r="L80" s="142"/>
      <c r="M80" s="142"/>
      <c r="N80" s="142"/>
      <c r="O80" s="145"/>
      <c r="P80" s="143"/>
      <c r="Q80" s="142"/>
      <c r="R80" s="142"/>
      <c r="S80" s="142"/>
      <c r="T80" s="141"/>
      <c r="U80" s="141"/>
      <c r="V80" s="144"/>
      <c r="W80" s="142" t="s">
        <v>38</v>
      </c>
      <c r="X80" s="141"/>
      <c r="Y80" s="141"/>
      <c r="Z80" s="141"/>
      <c r="AA80" s="142"/>
      <c r="AB80" s="142"/>
      <c r="AC80" s="142"/>
      <c r="AD80" s="145"/>
      <c r="AE80" s="143"/>
      <c r="AF80" s="142"/>
      <c r="AG80" s="142"/>
      <c r="AH80" s="142"/>
      <c r="AI80" s="141"/>
      <c r="AJ80" s="141"/>
      <c r="AK80" s="144"/>
      <c r="AL80" s="142" t="s">
        <v>38</v>
      </c>
      <c r="AM80" s="141"/>
      <c r="AN80" s="141"/>
      <c r="AO80" s="141"/>
      <c r="AP80" s="142"/>
      <c r="AQ80" s="142"/>
      <c r="AR80" s="142"/>
      <c r="AS80" s="146"/>
    </row>
    <row r="81" spans="1:45" ht="27.75" customHeight="1">
      <c r="A81" s="252" t="str">
        <f>L69</f>
        <v>飯山満</v>
      </c>
      <c r="B81" s="250"/>
      <c r="C81" s="250"/>
      <c r="D81" s="250"/>
      <c r="E81" s="250">
        <f>SUM(G81:G82)</f>
        <v>36</v>
      </c>
      <c r="F81" s="250"/>
      <c r="G81" s="141">
        <v>19</v>
      </c>
      <c r="H81" s="142" t="s">
        <v>38</v>
      </c>
      <c r="I81" s="141">
        <v>13</v>
      </c>
      <c r="J81" s="250">
        <f>SUM(I81:I82)</f>
        <v>29</v>
      </c>
      <c r="K81" s="250"/>
      <c r="L81" s="250" t="str">
        <f>L78</f>
        <v>習台一</v>
      </c>
      <c r="M81" s="250"/>
      <c r="N81" s="250"/>
      <c r="O81" s="251"/>
      <c r="P81" s="252" t="str">
        <f>AA69</f>
        <v>大穴</v>
      </c>
      <c r="Q81" s="250"/>
      <c r="R81" s="250"/>
      <c r="S81" s="250"/>
      <c r="T81" s="250">
        <f>SUM(V81:V82)</f>
        <v>39</v>
      </c>
      <c r="U81" s="250"/>
      <c r="V81" s="141">
        <v>22</v>
      </c>
      <c r="W81" s="142" t="s">
        <v>38</v>
      </c>
      <c r="X81" s="141">
        <v>21</v>
      </c>
      <c r="Y81" s="250">
        <f>SUM(X81:X82)</f>
        <v>37</v>
      </c>
      <c r="Z81" s="250"/>
      <c r="AA81" s="250" t="str">
        <f>AA78</f>
        <v>塚田</v>
      </c>
      <c r="AB81" s="250"/>
      <c r="AC81" s="250"/>
      <c r="AD81" s="251"/>
      <c r="AE81" s="147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148"/>
    </row>
    <row r="82" spans="1:45" ht="27.75" customHeight="1">
      <c r="A82" s="252"/>
      <c r="B82" s="250"/>
      <c r="C82" s="250"/>
      <c r="D82" s="250"/>
      <c r="E82" s="250"/>
      <c r="F82" s="250"/>
      <c r="G82" s="141">
        <v>17</v>
      </c>
      <c r="H82" s="142" t="s">
        <v>38</v>
      </c>
      <c r="I82" s="141">
        <v>16</v>
      </c>
      <c r="J82" s="250"/>
      <c r="K82" s="250"/>
      <c r="L82" s="250"/>
      <c r="M82" s="250"/>
      <c r="N82" s="250"/>
      <c r="O82" s="251"/>
      <c r="P82" s="252"/>
      <c r="Q82" s="250"/>
      <c r="R82" s="250"/>
      <c r="S82" s="250"/>
      <c r="T82" s="250"/>
      <c r="U82" s="250"/>
      <c r="V82" s="141">
        <v>17</v>
      </c>
      <c r="W82" s="142" t="s">
        <v>38</v>
      </c>
      <c r="X82" s="141">
        <v>16</v>
      </c>
      <c r="Y82" s="250"/>
      <c r="Z82" s="250"/>
      <c r="AA82" s="250"/>
      <c r="AB82" s="250"/>
      <c r="AC82" s="250"/>
      <c r="AD82" s="251"/>
      <c r="AE82" s="147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148"/>
    </row>
    <row r="83" spans="1:45" ht="27.75" customHeight="1" thickBot="1">
      <c r="A83" s="45"/>
      <c r="B83" s="46"/>
      <c r="C83" s="46"/>
      <c r="D83" s="46"/>
      <c r="E83" s="46"/>
      <c r="F83" s="46"/>
      <c r="G83" s="46"/>
      <c r="H83" s="47"/>
      <c r="I83" s="46"/>
      <c r="J83" s="46"/>
      <c r="K83" s="46"/>
      <c r="L83" s="46"/>
      <c r="M83" s="46"/>
      <c r="N83" s="46"/>
      <c r="O83" s="48"/>
      <c r="P83" s="45"/>
      <c r="Q83" s="46"/>
      <c r="R83" s="46"/>
      <c r="S83" s="46"/>
      <c r="T83" s="46"/>
      <c r="U83" s="46"/>
      <c r="V83" s="46"/>
      <c r="W83" s="47"/>
      <c r="X83" s="46"/>
      <c r="Y83" s="46"/>
      <c r="Z83" s="46"/>
      <c r="AA83" s="46"/>
      <c r="AB83" s="46"/>
      <c r="AC83" s="46"/>
      <c r="AD83" s="48"/>
      <c r="AE83" s="45"/>
      <c r="AF83" s="46"/>
      <c r="AG83" s="46"/>
      <c r="AH83" s="46"/>
      <c r="AI83" s="46"/>
      <c r="AJ83" s="46"/>
      <c r="AK83" s="46"/>
      <c r="AL83" s="47"/>
      <c r="AM83" s="46"/>
      <c r="AN83" s="46"/>
      <c r="AO83" s="46"/>
      <c r="AP83" s="46"/>
      <c r="AQ83" s="46"/>
      <c r="AR83" s="46"/>
      <c r="AS83" s="48"/>
    </row>
  </sheetData>
  <mergeCells count="243">
    <mergeCell ref="A1:AS1"/>
    <mergeCell ref="AE78:AH79"/>
    <mergeCell ref="AI78:AJ79"/>
    <mergeCell ref="AN78:AO79"/>
    <mergeCell ref="AP78:AS79"/>
    <mergeCell ref="AP75:AS76"/>
    <mergeCell ref="AN75:AO76"/>
    <mergeCell ref="AI75:AJ76"/>
    <mergeCell ref="AE75:AH76"/>
    <mergeCell ref="AE72:AH73"/>
    <mergeCell ref="AI72:AJ73"/>
    <mergeCell ref="AN72:AO73"/>
    <mergeCell ref="AP72:AS73"/>
    <mergeCell ref="AE64:AS64"/>
    <mergeCell ref="AE66:AH67"/>
    <mergeCell ref="AI66:AJ67"/>
    <mergeCell ref="AN66:AO67"/>
    <mergeCell ref="AP66:AS67"/>
    <mergeCell ref="AE69:AH70"/>
    <mergeCell ref="AI69:AJ70"/>
    <mergeCell ref="AN69:AO70"/>
    <mergeCell ref="AP69:AS70"/>
    <mergeCell ref="L5:O6"/>
    <mergeCell ref="A8:D9"/>
    <mergeCell ref="L8:O9"/>
    <mergeCell ref="E5:F6"/>
    <mergeCell ref="E8:F9"/>
    <mergeCell ref="J5:K6"/>
    <mergeCell ref="J8:K9"/>
    <mergeCell ref="A20:D21"/>
    <mergeCell ref="L20:O21"/>
    <mergeCell ref="P3:AD3"/>
    <mergeCell ref="P5:S6"/>
    <mergeCell ref="AA5:AD6"/>
    <mergeCell ref="P8:S9"/>
    <mergeCell ref="AA8:AD9"/>
    <mergeCell ref="P11:S12"/>
    <mergeCell ref="AA11:AD12"/>
    <mergeCell ref="P14:S15"/>
    <mergeCell ref="AA14:AD15"/>
    <mergeCell ref="P17:S18"/>
    <mergeCell ref="A11:D12"/>
    <mergeCell ref="L11:O12"/>
    <mergeCell ref="A14:D15"/>
    <mergeCell ref="L14:O15"/>
    <mergeCell ref="A17:D18"/>
    <mergeCell ref="L17:O18"/>
    <mergeCell ref="E11:F12"/>
    <mergeCell ref="E14:F15"/>
    <mergeCell ref="J11:K12"/>
    <mergeCell ref="J14:K15"/>
    <mergeCell ref="A3:O3"/>
    <mergeCell ref="A5:D6"/>
    <mergeCell ref="AE23:AS23"/>
    <mergeCell ref="AE25:AH26"/>
    <mergeCell ref="AP25:AS26"/>
    <mergeCell ref="E17:F18"/>
    <mergeCell ref="E20:F21"/>
    <mergeCell ref="J17:K18"/>
    <mergeCell ref="J20:K21"/>
    <mergeCell ref="T20:U21"/>
    <mergeCell ref="Y20:Z21"/>
    <mergeCell ref="E25:F26"/>
    <mergeCell ref="AA17:AD18"/>
    <mergeCell ref="P20:S21"/>
    <mergeCell ref="AA20:AD21"/>
    <mergeCell ref="P23:AD23"/>
    <mergeCell ref="P25:S26"/>
    <mergeCell ref="AA25:AD26"/>
    <mergeCell ref="A23:O23"/>
    <mergeCell ref="A25:D26"/>
    <mergeCell ref="L25:O26"/>
    <mergeCell ref="P28:S29"/>
    <mergeCell ref="AA28:AD29"/>
    <mergeCell ref="P31:S32"/>
    <mergeCell ref="AA31:AD32"/>
    <mergeCell ref="P34:S35"/>
    <mergeCell ref="A28:D29"/>
    <mergeCell ref="L28:O29"/>
    <mergeCell ref="A31:D32"/>
    <mergeCell ref="L31:O32"/>
    <mergeCell ref="A34:D35"/>
    <mergeCell ref="L34:O35"/>
    <mergeCell ref="AE28:AH29"/>
    <mergeCell ref="AP28:AS29"/>
    <mergeCell ref="AA34:AD35"/>
    <mergeCell ref="P37:S38"/>
    <mergeCell ref="AA37:AD38"/>
    <mergeCell ref="P40:S41"/>
    <mergeCell ref="AA40:AD41"/>
    <mergeCell ref="Y34:Z35"/>
    <mergeCell ref="A37:D38"/>
    <mergeCell ref="L37:O38"/>
    <mergeCell ref="A40:D41"/>
    <mergeCell ref="L40:O41"/>
    <mergeCell ref="AE37:AH38"/>
    <mergeCell ref="AP37:AS38"/>
    <mergeCell ref="AE40:AH41"/>
    <mergeCell ref="AP40:AS41"/>
    <mergeCell ref="AE31:AH32"/>
    <mergeCell ref="AI31:AJ32"/>
    <mergeCell ref="AN31:AO32"/>
    <mergeCell ref="AP31:AS32"/>
    <mergeCell ref="AI37:AJ38"/>
    <mergeCell ref="AN37:AO38"/>
    <mergeCell ref="AI40:AJ41"/>
    <mergeCell ref="AN40:AO41"/>
    <mergeCell ref="A44:O44"/>
    <mergeCell ref="P44:AD44"/>
    <mergeCell ref="E40:F41"/>
    <mergeCell ref="J40:K41"/>
    <mergeCell ref="T37:U38"/>
    <mergeCell ref="Y37:Z38"/>
    <mergeCell ref="T40:U41"/>
    <mergeCell ref="Y40:Z41"/>
    <mergeCell ref="A46:D47"/>
    <mergeCell ref="L46:O47"/>
    <mergeCell ref="A61:D62"/>
    <mergeCell ref="L61:O62"/>
    <mergeCell ref="E55:F56"/>
    <mergeCell ref="J55:K56"/>
    <mergeCell ref="E58:F59"/>
    <mergeCell ref="J58:K59"/>
    <mergeCell ref="E61:F62"/>
    <mergeCell ref="J61:K62"/>
    <mergeCell ref="A49:D50"/>
    <mergeCell ref="L49:O50"/>
    <mergeCell ref="A52:D53"/>
    <mergeCell ref="L52:O53"/>
    <mergeCell ref="E49:F50"/>
    <mergeCell ref="J49:K50"/>
    <mergeCell ref="E52:F53"/>
    <mergeCell ref="J52:K53"/>
    <mergeCell ref="Y49:Z50"/>
    <mergeCell ref="T52:U53"/>
    <mergeCell ref="Y52:Z53"/>
    <mergeCell ref="P46:S47"/>
    <mergeCell ref="AA46:AD47"/>
    <mergeCell ref="A55:D56"/>
    <mergeCell ref="L55:O56"/>
    <mergeCell ref="A58:D59"/>
    <mergeCell ref="L58:O59"/>
    <mergeCell ref="E46:F47"/>
    <mergeCell ref="J46:K47"/>
    <mergeCell ref="A78:D79"/>
    <mergeCell ref="L78:O79"/>
    <mergeCell ref="E75:F76"/>
    <mergeCell ref="J75:K76"/>
    <mergeCell ref="A64:O64"/>
    <mergeCell ref="A66:D67"/>
    <mergeCell ref="L66:O67"/>
    <mergeCell ref="A69:D70"/>
    <mergeCell ref="L69:O70"/>
    <mergeCell ref="E66:F67"/>
    <mergeCell ref="J66:K67"/>
    <mergeCell ref="AA81:AD82"/>
    <mergeCell ref="T25:U26"/>
    <mergeCell ref="Y25:Z26"/>
    <mergeCell ref="T28:U29"/>
    <mergeCell ref="Y28:Z29"/>
    <mergeCell ref="T31:U32"/>
    <mergeCell ref="Y31:Z32"/>
    <mergeCell ref="T34:U35"/>
    <mergeCell ref="A81:D82"/>
    <mergeCell ref="L81:O82"/>
    <mergeCell ref="P64:AD64"/>
    <mergeCell ref="P66:S67"/>
    <mergeCell ref="AA66:AD67"/>
    <mergeCell ref="P69:S70"/>
    <mergeCell ref="AA69:AD70"/>
    <mergeCell ref="P72:S73"/>
    <mergeCell ref="AA72:AD73"/>
    <mergeCell ref="P75:S76"/>
    <mergeCell ref="AA75:AD76"/>
    <mergeCell ref="P78:S79"/>
    <mergeCell ref="A72:D73"/>
    <mergeCell ref="L72:O73"/>
    <mergeCell ref="A75:D76"/>
    <mergeCell ref="L75:O76"/>
    <mergeCell ref="T5:U6"/>
    <mergeCell ref="Y5:Z6"/>
    <mergeCell ref="T8:U9"/>
    <mergeCell ref="Y8:Z9"/>
    <mergeCell ref="T11:U12"/>
    <mergeCell ref="Y11:Z12"/>
    <mergeCell ref="T14:U15"/>
    <mergeCell ref="Y14:Z15"/>
    <mergeCell ref="T17:U18"/>
    <mergeCell ref="Y17:Z18"/>
    <mergeCell ref="J25:K26"/>
    <mergeCell ref="E28:F29"/>
    <mergeCell ref="J28:K29"/>
    <mergeCell ref="E31:F32"/>
    <mergeCell ref="J31:K32"/>
    <mergeCell ref="E34:F35"/>
    <mergeCell ref="J34:K35"/>
    <mergeCell ref="E37:F38"/>
    <mergeCell ref="J37:K38"/>
    <mergeCell ref="E81:F82"/>
    <mergeCell ref="J81:K82"/>
    <mergeCell ref="T81:U82"/>
    <mergeCell ref="Y81:Z82"/>
    <mergeCell ref="T66:U67"/>
    <mergeCell ref="Y66:Z67"/>
    <mergeCell ref="E69:F70"/>
    <mergeCell ref="J69:K70"/>
    <mergeCell ref="T69:U70"/>
    <mergeCell ref="Y69:Z70"/>
    <mergeCell ref="E72:F73"/>
    <mergeCell ref="J72:K73"/>
    <mergeCell ref="T72:U73"/>
    <mergeCell ref="Y72:Z73"/>
    <mergeCell ref="P81:S82"/>
    <mergeCell ref="T75:U76"/>
    <mergeCell ref="Y75:Z76"/>
    <mergeCell ref="E78:F79"/>
    <mergeCell ref="J78:K79"/>
    <mergeCell ref="T78:U79"/>
    <mergeCell ref="Y78:Z79"/>
    <mergeCell ref="AI25:AJ26"/>
    <mergeCell ref="AN25:AO26"/>
    <mergeCell ref="AI28:AJ29"/>
    <mergeCell ref="AN28:AO29"/>
    <mergeCell ref="AA78:AD79"/>
    <mergeCell ref="P55:S56"/>
    <mergeCell ref="AA55:AD56"/>
    <mergeCell ref="P58:S59"/>
    <mergeCell ref="AA58:AD59"/>
    <mergeCell ref="P61:S62"/>
    <mergeCell ref="AA61:AD62"/>
    <mergeCell ref="T55:U56"/>
    <mergeCell ref="Y55:Z56"/>
    <mergeCell ref="T58:U59"/>
    <mergeCell ref="Y58:Z59"/>
    <mergeCell ref="T61:U62"/>
    <mergeCell ref="Y61:Z62"/>
    <mergeCell ref="P49:S50"/>
    <mergeCell ref="AA49:AD50"/>
    <mergeCell ref="P52:S53"/>
    <mergeCell ref="AA52:AD53"/>
    <mergeCell ref="T46:U47"/>
    <mergeCell ref="Y46:Z47"/>
    <mergeCell ref="T49:U50"/>
  </mergeCells>
  <phoneticPr fontId="2"/>
  <printOptions horizontalCentered="1"/>
  <pageMargins left="0.19685039370078741" right="0.19685039370078741" top="0.39370078740157483" bottom="0.39370078740157483" header="0.51181102362204722" footer="0.51181102362204722"/>
  <pageSetup paperSize="8" scale="5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5"/>
  <sheetViews>
    <sheetView zoomScaleNormal="100" zoomScaleSheetLayoutView="75" workbookViewId="0">
      <selection activeCell="J22" sqref="J22"/>
    </sheetView>
  </sheetViews>
  <sheetFormatPr defaultColWidth="1.875" defaultRowHeight="17.25"/>
  <cols>
    <col min="1" max="5" width="1.875" style="32" customWidth="1"/>
    <col min="6" max="6" width="4.25" style="32" bestFit="1" customWidth="1"/>
    <col min="7" max="7" width="0.875" style="32" customWidth="1"/>
    <col min="8" max="8" width="4.25" style="32" bestFit="1" customWidth="1"/>
    <col min="9" max="9" width="2.5" style="33" customWidth="1"/>
    <col min="10" max="10" width="4.25" style="32" bestFit="1" customWidth="1"/>
    <col min="11" max="11" width="0.875" style="32" customWidth="1"/>
    <col min="12" max="12" width="4.25" style="32" bestFit="1" customWidth="1"/>
    <col min="13" max="20" width="1.875" style="32" customWidth="1"/>
    <col min="21" max="21" width="4.25" style="32" bestFit="1" customWidth="1"/>
    <col min="22" max="22" width="1" style="32" customWidth="1"/>
    <col min="23" max="23" width="4.25" style="32" bestFit="1" customWidth="1"/>
    <col min="24" max="24" width="2.5" style="32" customWidth="1"/>
    <col min="25" max="25" width="4.25" style="32" bestFit="1" customWidth="1"/>
    <col min="26" max="26" width="1" style="32" customWidth="1"/>
    <col min="27" max="27" width="4.25" style="32" bestFit="1" customWidth="1"/>
    <col min="28" max="35" width="1.875" style="32" customWidth="1"/>
    <col min="36" max="36" width="4.25" style="32" bestFit="1" customWidth="1"/>
    <col min="37" max="37" width="1" style="32" customWidth="1"/>
    <col min="38" max="38" width="4.25" style="32" bestFit="1" customWidth="1"/>
    <col min="39" max="39" width="2.375" style="32" customWidth="1"/>
    <col min="40" max="40" width="4.25" style="32" bestFit="1" customWidth="1"/>
    <col min="41" max="41" width="1" style="32" customWidth="1"/>
    <col min="42" max="42" width="4.25" style="32" bestFit="1" customWidth="1"/>
    <col min="43" max="50" width="1.875" style="32" customWidth="1"/>
    <col min="51" max="51" width="4.25" style="32" bestFit="1" customWidth="1"/>
    <col min="52" max="52" width="1" style="32" customWidth="1"/>
    <col min="53" max="53" width="4.25" style="32" bestFit="1" customWidth="1"/>
    <col min="54" max="54" width="2.5" style="32" customWidth="1"/>
    <col min="55" max="55" width="4.25" style="32" bestFit="1" customWidth="1"/>
    <col min="56" max="56" width="1" style="32" customWidth="1"/>
    <col min="57" max="57" width="4.25" style="32" bestFit="1" customWidth="1"/>
    <col min="58" max="16384" width="1.875" style="32"/>
  </cols>
  <sheetData>
    <row r="1" spans="2:62">
      <c r="B1" s="262" t="s">
        <v>170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2"/>
      <c r="BB1" s="262"/>
      <c r="BC1" s="262"/>
      <c r="BD1" s="262"/>
      <c r="BE1" s="262"/>
      <c r="BF1" s="262"/>
      <c r="BG1" s="262"/>
      <c r="BH1" s="262"/>
      <c r="BI1" s="262"/>
    </row>
    <row r="2" spans="2:62" ht="18" thickBot="1">
      <c r="C2" s="263" t="s">
        <v>78</v>
      </c>
      <c r="D2" s="263"/>
      <c r="E2" s="263"/>
      <c r="F2" s="263"/>
      <c r="G2" s="263"/>
    </row>
    <row r="3" spans="2:62" s="34" customFormat="1" ht="18" thickBot="1">
      <c r="B3" s="253" t="s">
        <v>79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5"/>
      <c r="Q3" s="253" t="s">
        <v>80</v>
      </c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5"/>
      <c r="AF3" s="253" t="s">
        <v>81</v>
      </c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5"/>
      <c r="AU3" s="253" t="s">
        <v>82</v>
      </c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5"/>
      <c r="BJ3" s="35"/>
    </row>
    <row r="4" spans="2:62" ht="5.25" customHeight="1">
      <c r="B4" s="36"/>
      <c r="C4" s="37"/>
      <c r="D4" s="37"/>
      <c r="E4" s="37"/>
      <c r="F4" s="38"/>
      <c r="G4" s="39"/>
      <c r="H4" s="39"/>
      <c r="I4" s="37"/>
      <c r="J4" s="39"/>
      <c r="K4" s="39"/>
      <c r="L4" s="38"/>
      <c r="M4" s="37"/>
      <c r="N4" s="37"/>
      <c r="O4" s="37"/>
      <c r="P4" s="40"/>
      <c r="Q4" s="36"/>
      <c r="R4" s="37"/>
      <c r="S4" s="37"/>
      <c r="T4" s="37"/>
      <c r="U4" s="38"/>
      <c r="V4" s="39"/>
      <c r="W4" s="39"/>
      <c r="X4" s="37"/>
      <c r="Y4" s="39"/>
      <c r="Z4" s="39"/>
      <c r="AA4" s="38"/>
      <c r="AB4" s="37"/>
      <c r="AC4" s="37"/>
      <c r="AD4" s="37"/>
      <c r="AE4" s="40"/>
      <c r="AF4" s="36"/>
      <c r="AG4" s="37"/>
      <c r="AH4" s="37"/>
      <c r="AI4" s="37"/>
      <c r="AJ4" s="38"/>
      <c r="AK4" s="39"/>
      <c r="AL4" s="39"/>
      <c r="AM4" s="37"/>
      <c r="AN4" s="39"/>
      <c r="AO4" s="39"/>
      <c r="AP4" s="38"/>
      <c r="AQ4" s="37"/>
      <c r="AR4" s="37"/>
      <c r="AS4" s="37"/>
      <c r="AT4" s="40"/>
      <c r="AU4" s="36"/>
      <c r="AV4" s="37"/>
      <c r="AW4" s="37"/>
      <c r="AX4" s="37"/>
      <c r="AY4" s="38"/>
      <c r="AZ4" s="39"/>
      <c r="BA4" s="39"/>
      <c r="BB4" s="37"/>
      <c r="BC4" s="39"/>
      <c r="BD4" s="39"/>
      <c r="BE4" s="38"/>
      <c r="BF4" s="37"/>
      <c r="BG4" s="37"/>
      <c r="BH4" s="37"/>
      <c r="BI4" s="40"/>
      <c r="BJ4" s="41"/>
    </row>
    <row r="5" spans="2:62">
      <c r="B5" s="265" t="s">
        <v>301</v>
      </c>
      <c r="C5" s="266"/>
      <c r="D5" s="266"/>
      <c r="E5" s="266"/>
      <c r="F5" s="264">
        <f>SUM(H5:H6)</f>
        <v>29</v>
      </c>
      <c r="G5" s="41"/>
      <c r="H5" s="41">
        <v>17</v>
      </c>
      <c r="I5" s="42" t="s">
        <v>91</v>
      </c>
      <c r="J5" s="41">
        <v>21</v>
      </c>
      <c r="K5" s="41"/>
      <c r="L5" s="264">
        <f>SUM(J5:J6)</f>
        <v>30</v>
      </c>
      <c r="M5" s="266" t="s">
        <v>93</v>
      </c>
      <c r="N5" s="266"/>
      <c r="O5" s="266"/>
      <c r="P5" s="267"/>
      <c r="Q5" s="265" t="s">
        <v>171</v>
      </c>
      <c r="R5" s="266"/>
      <c r="S5" s="266"/>
      <c r="T5" s="266"/>
      <c r="U5" s="264">
        <f>SUM(W5:W6)</f>
        <v>40</v>
      </c>
      <c r="V5" s="41"/>
      <c r="W5" s="41">
        <v>22</v>
      </c>
      <c r="X5" s="42" t="s">
        <v>38</v>
      </c>
      <c r="Y5" s="41">
        <v>12</v>
      </c>
      <c r="Z5" s="41"/>
      <c r="AA5" s="264">
        <f>SUM(Y5:Y6)</f>
        <v>32</v>
      </c>
      <c r="AB5" s="266" t="s">
        <v>173</v>
      </c>
      <c r="AC5" s="266"/>
      <c r="AD5" s="266"/>
      <c r="AE5" s="267"/>
      <c r="AF5" s="265" t="s">
        <v>299</v>
      </c>
      <c r="AG5" s="266"/>
      <c r="AH5" s="266"/>
      <c r="AI5" s="266"/>
      <c r="AJ5" s="264">
        <f>SUM(AL5:AL6)</f>
        <v>42</v>
      </c>
      <c r="AK5" s="41"/>
      <c r="AL5" s="41">
        <v>18</v>
      </c>
      <c r="AM5" s="42" t="s">
        <v>38</v>
      </c>
      <c r="AN5" s="41">
        <v>23</v>
      </c>
      <c r="AO5" s="41"/>
      <c r="AP5" s="264">
        <f>SUM(AN5:AN6)</f>
        <v>41</v>
      </c>
      <c r="AQ5" s="266" t="s">
        <v>172</v>
      </c>
      <c r="AR5" s="266"/>
      <c r="AS5" s="266"/>
      <c r="AT5" s="267"/>
      <c r="AU5" s="265" t="s">
        <v>300</v>
      </c>
      <c r="AV5" s="266"/>
      <c r="AW5" s="266"/>
      <c r="AX5" s="266"/>
      <c r="AY5" s="264">
        <f>SUM(BA5:BA7)</f>
        <v>49</v>
      </c>
      <c r="AZ5" s="41"/>
      <c r="BA5" s="41">
        <v>25</v>
      </c>
      <c r="BB5" s="42" t="s">
        <v>38</v>
      </c>
      <c r="BC5" s="41">
        <v>21</v>
      </c>
      <c r="BD5" s="41"/>
      <c r="BE5" s="264">
        <f>SUM(BC5:BC7)</f>
        <v>40</v>
      </c>
      <c r="BF5" s="266" t="s">
        <v>210</v>
      </c>
      <c r="BG5" s="266"/>
      <c r="BH5" s="266"/>
      <c r="BI5" s="267"/>
      <c r="BJ5" s="41"/>
    </row>
    <row r="6" spans="2:62">
      <c r="B6" s="265"/>
      <c r="C6" s="266"/>
      <c r="D6" s="266"/>
      <c r="E6" s="266"/>
      <c r="F6" s="264"/>
      <c r="G6" s="41"/>
      <c r="H6" s="41">
        <v>12</v>
      </c>
      <c r="I6" s="42" t="s">
        <v>91</v>
      </c>
      <c r="J6" s="41">
        <v>9</v>
      </c>
      <c r="K6" s="41"/>
      <c r="L6" s="264"/>
      <c r="M6" s="266"/>
      <c r="N6" s="266"/>
      <c r="O6" s="266"/>
      <c r="P6" s="267"/>
      <c r="Q6" s="265"/>
      <c r="R6" s="266"/>
      <c r="S6" s="266"/>
      <c r="T6" s="266"/>
      <c r="U6" s="264"/>
      <c r="V6" s="41"/>
      <c r="W6" s="41">
        <v>18</v>
      </c>
      <c r="X6" s="42" t="s">
        <v>38</v>
      </c>
      <c r="Y6" s="41">
        <v>20</v>
      </c>
      <c r="Z6" s="41"/>
      <c r="AA6" s="264"/>
      <c r="AB6" s="266"/>
      <c r="AC6" s="266"/>
      <c r="AD6" s="266"/>
      <c r="AE6" s="267"/>
      <c r="AF6" s="265"/>
      <c r="AG6" s="266"/>
      <c r="AH6" s="266"/>
      <c r="AI6" s="266"/>
      <c r="AJ6" s="264"/>
      <c r="AK6" s="41"/>
      <c r="AL6" s="41">
        <v>24</v>
      </c>
      <c r="AM6" s="42" t="s">
        <v>38</v>
      </c>
      <c r="AN6" s="41">
        <v>18</v>
      </c>
      <c r="AO6" s="41"/>
      <c r="AP6" s="264"/>
      <c r="AQ6" s="266"/>
      <c r="AR6" s="266"/>
      <c r="AS6" s="266"/>
      <c r="AT6" s="267"/>
      <c r="AU6" s="265"/>
      <c r="AV6" s="266"/>
      <c r="AW6" s="266"/>
      <c r="AX6" s="266"/>
      <c r="AY6" s="264"/>
      <c r="AZ6" s="41"/>
      <c r="BA6" s="41">
        <v>24</v>
      </c>
      <c r="BB6" s="42" t="s">
        <v>38</v>
      </c>
      <c r="BC6" s="41">
        <v>19</v>
      </c>
      <c r="BD6" s="41"/>
      <c r="BE6" s="264"/>
      <c r="BF6" s="266"/>
      <c r="BG6" s="266"/>
      <c r="BH6" s="266"/>
      <c r="BI6" s="267"/>
      <c r="BJ6" s="41"/>
    </row>
    <row r="7" spans="2:62">
      <c r="B7" s="44"/>
      <c r="C7" s="42"/>
      <c r="D7" s="42"/>
      <c r="E7" s="42"/>
      <c r="F7" s="41"/>
      <c r="G7" s="41"/>
      <c r="H7" s="41"/>
      <c r="I7" s="42"/>
      <c r="J7" s="41"/>
      <c r="K7" s="41"/>
      <c r="L7" s="41"/>
      <c r="M7" s="42"/>
      <c r="N7" s="42"/>
      <c r="O7" s="42"/>
      <c r="P7" s="43"/>
      <c r="Q7" s="44"/>
      <c r="R7" s="42"/>
      <c r="S7" s="42"/>
      <c r="T7" s="42"/>
      <c r="U7" s="41"/>
      <c r="V7" s="41"/>
      <c r="W7" s="41"/>
      <c r="X7" s="42"/>
      <c r="Y7" s="41"/>
      <c r="Z7" s="41"/>
      <c r="AA7" s="41"/>
      <c r="AB7" s="42"/>
      <c r="AC7" s="42"/>
      <c r="AD7" s="42"/>
      <c r="AE7" s="43"/>
      <c r="AF7" s="44"/>
      <c r="AG7" s="42"/>
      <c r="AH7" s="42"/>
      <c r="AI7" s="42"/>
      <c r="AJ7" s="41"/>
      <c r="AK7" s="41"/>
      <c r="AL7" s="41"/>
      <c r="AM7" s="42"/>
      <c r="AN7" s="41"/>
      <c r="AO7" s="41"/>
      <c r="AP7" s="41"/>
      <c r="AQ7" s="42"/>
      <c r="AR7" s="42"/>
      <c r="AS7" s="42"/>
      <c r="AT7" s="43"/>
      <c r="AU7" s="44"/>
      <c r="AV7" s="42"/>
      <c r="AW7" s="42"/>
      <c r="AX7" s="42"/>
      <c r="AY7" s="41"/>
      <c r="AZ7" s="41"/>
      <c r="BA7" s="95"/>
      <c r="BB7" s="42"/>
      <c r="BC7" s="41"/>
      <c r="BD7" s="41"/>
      <c r="BE7" s="41"/>
      <c r="BF7" s="42"/>
      <c r="BG7" s="42"/>
      <c r="BH7" s="42"/>
      <c r="BI7" s="43"/>
      <c r="BJ7" s="41"/>
    </row>
    <row r="8" spans="2:62">
      <c r="B8" s="268" t="str">
        <f>B5</f>
        <v>古和釜</v>
      </c>
      <c r="C8" s="264"/>
      <c r="D8" s="264"/>
      <c r="E8" s="264"/>
      <c r="F8" s="264">
        <f>SUM(H8:H9)</f>
        <v>45</v>
      </c>
      <c r="G8" s="41"/>
      <c r="H8" s="41">
        <v>23</v>
      </c>
      <c r="I8" s="42" t="s">
        <v>91</v>
      </c>
      <c r="J8" s="41">
        <v>14</v>
      </c>
      <c r="K8" s="41"/>
      <c r="L8" s="264">
        <f>SUM(J8:J9)</f>
        <v>35</v>
      </c>
      <c r="M8" s="266" t="s">
        <v>99</v>
      </c>
      <c r="N8" s="266"/>
      <c r="O8" s="266"/>
      <c r="P8" s="267"/>
      <c r="Q8" s="268" t="str">
        <f>Q5</f>
        <v>七林</v>
      </c>
      <c r="R8" s="264"/>
      <c r="S8" s="264"/>
      <c r="T8" s="264"/>
      <c r="U8" s="264">
        <f>SUM(W8:W10)</f>
        <v>42</v>
      </c>
      <c r="V8" s="41"/>
      <c r="W8" s="41">
        <v>18</v>
      </c>
      <c r="X8" s="42" t="s">
        <v>38</v>
      </c>
      <c r="Y8" s="41">
        <v>16</v>
      </c>
      <c r="Z8" s="41"/>
      <c r="AA8" s="264">
        <f>SUM(Y8:Y10)</f>
        <v>40</v>
      </c>
      <c r="AB8" s="266" t="s">
        <v>174</v>
      </c>
      <c r="AC8" s="266"/>
      <c r="AD8" s="266"/>
      <c r="AE8" s="267"/>
      <c r="AF8" s="268" t="str">
        <f>AF5</f>
        <v>トリトン</v>
      </c>
      <c r="AG8" s="264"/>
      <c r="AH8" s="264"/>
      <c r="AI8" s="264"/>
      <c r="AJ8" s="264">
        <f>SUM(AL8:AL9)</f>
        <v>37</v>
      </c>
      <c r="AK8" s="41"/>
      <c r="AL8" s="41">
        <v>15</v>
      </c>
      <c r="AM8" s="42" t="s">
        <v>38</v>
      </c>
      <c r="AN8" s="41">
        <v>18</v>
      </c>
      <c r="AO8" s="41"/>
      <c r="AP8" s="264">
        <f>SUM(AN8:AN9)</f>
        <v>33</v>
      </c>
      <c r="AQ8" s="266" t="s">
        <v>146</v>
      </c>
      <c r="AR8" s="266"/>
      <c r="AS8" s="266"/>
      <c r="AT8" s="267"/>
      <c r="AU8" s="268" t="str">
        <f>AU5</f>
        <v>Hatch</v>
      </c>
      <c r="AV8" s="264"/>
      <c r="AW8" s="264"/>
      <c r="AX8" s="264"/>
      <c r="AY8" s="264">
        <f>SUM(BA8:BA9)</f>
        <v>57</v>
      </c>
      <c r="AZ8" s="41"/>
      <c r="BA8" s="41">
        <v>40</v>
      </c>
      <c r="BB8" s="42" t="s">
        <v>38</v>
      </c>
      <c r="BC8" s="41">
        <v>21</v>
      </c>
      <c r="BD8" s="41"/>
      <c r="BE8" s="264">
        <f>SUM(BC8:BC9)</f>
        <v>51</v>
      </c>
      <c r="BF8" s="266" t="s">
        <v>100</v>
      </c>
      <c r="BG8" s="266"/>
      <c r="BH8" s="266"/>
      <c r="BI8" s="267"/>
      <c r="BJ8" s="41"/>
    </row>
    <row r="9" spans="2:62">
      <c r="B9" s="268"/>
      <c r="C9" s="264"/>
      <c r="D9" s="264"/>
      <c r="E9" s="264"/>
      <c r="F9" s="264"/>
      <c r="G9" s="41"/>
      <c r="H9" s="41">
        <v>22</v>
      </c>
      <c r="I9" s="42" t="s">
        <v>91</v>
      </c>
      <c r="J9" s="41">
        <v>21</v>
      </c>
      <c r="K9" s="41"/>
      <c r="L9" s="264"/>
      <c r="M9" s="266"/>
      <c r="N9" s="266"/>
      <c r="O9" s="266"/>
      <c r="P9" s="267"/>
      <c r="Q9" s="268"/>
      <c r="R9" s="264"/>
      <c r="S9" s="264"/>
      <c r="T9" s="264"/>
      <c r="U9" s="264"/>
      <c r="V9" s="41"/>
      <c r="W9" s="41">
        <v>20</v>
      </c>
      <c r="X9" s="42" t="s">
        <v>38</v>
      </c>
      <c r="Y9" s="41">
        <v>22</v>
      </c>
      <c r="Z9" s="41"/>
      <c r="AA9" s="264"/>
      <c r="AB9" s="266"/>
      <c r="AC9" s="266"/>
      <c r="AD9" s="266"/>
      <c r="AE9" s="267"/>
      <c r="AF9" s="268"/>
      <c r="AG9" s="264"/>
      <c r="AH9" s="264"/>
      <c r="AI9" s="264"/>
      <c r="AJ9" s="264"/>
      <c r="AK9" s="41"/>
      <c r="AL9" s="41">
        <v>22</v>
      </c>
      <c r="AM9" s="42" t="s">
        <v>38</v>
      </c>
      <c r="AN9" s="41">
        <v>15</v>
      </c>
      <c r="AO9" s="41"/>
      <c r="AP9" s="264"/>
      <c r="AQ9" s="266"/>
      <c r="AR9" s="266"/>
      <c r="AS9" s="266"/>
      <c r="AT9" s="267"/>
      <c r="AU9" s="268"/>
      <c r="AV9" s="264"/>
      <c r="AW9" s="264"/>
      <c r="AX9" s="264"/>
      <c r="AY9" s="264"/>
      <c r="AZ9" s="41"/>
      <c r="BA9" s="41">
        <v>17</v>
      </c>
      <c r="BB9" s="42" t="s">
        <v>38</v>
      </c>
      <c r="BC9" s="41">
        <v>30</v>
      </c>
      <c r="BD9" s="41"/>
      <c r="BE9" s="264"/>
      <c r="BF9" s="266"/>
      <c r="BG9" s="266"/>
      <c r="BH9" s="266"/>
      <c r="BI9" s="267"/>
      <c r="BJ9" s="41"/>
    </row>
    <row r="10" spans="2:62">
      <c r="B10" s="44"/>
      <c r="C10" s="42"/>
      <c r="D10" s="42"/>
      <c r="E10" s="42"/>
      <c r="F10" s="41"/>
      <c r="G10" s="41"/>
      <c r="H10" s="41"/>
      <c r="I10" s="42"/>
      <c r="J10" s="41"/>
      <c r="K10" s="41"/>
      <c r="L10" s="41"/>
      <c r="M10" s="42"/>
      <c r="N10" s="42"/>
      <c r="O10" s="42"/>
      <c r="P10" s="43"/>
      <c r="Q10" s="44"/>
      <c r="R10" s="42"/>
      <c r="S10" s="42"/>
      <c r="T10" s="42"/>
      <c r="U10" s="41"/>
      <c r="V10" s="41"/>
      <c r="W10" s="41">
        <v>4</v>
      </c>
      <c r="X10" s="42"/>
      <c r="Y10" s="41">
        <v>2</v>
      </c>
      <c r="Z10" s="41"/>
      <c r="AA10" s="41"/>
      <c r="AB10" s="42"/>
      <c r="AC10" s="42"/>
      <c r="AD10" s="42"/>
      <c r="AE10" s="43"/>
      <c r="AF10" s="44"/>
      <c r="AG10" s="42"/>
      <c r="AH10" s="42"/>
      <c r="AI10" s="42"/>
      <c r="AJ10" s="41"/>
      <c r="AK10" s="41"/>
      <c r="AL10" s="95"/>
      <c r="AM10" s="42" t="s">
        <v>38</v>
      </c>
      <c r="AN10" s="41"/>
      <c r="AO10" s="41"/>
      <c r="AP10" s="41"/>
      <c r="AQ10" s="42"/>
      <c r="AR10" s="42"/>
      <c r="AS10" s="42"/>
      <c r="AT10" s="43"/>
      <c r="AU10" s="44"/>
      <c r="AV10" s="42"/>
      <c r="AW10" s="42"/>
      <c r="AX10" s="42"/>
      <c r="AY10" s="41"/>
      <c r="AZ10" s="41"/>
      <c r="BA10" s="41"/>
      <c r="BB10" s="42"/>
      <c r="BC10" s="41"/>
      <c r="BD10" s="41"/>
      <c r="BE10" s="41"/>
      <c r="BF10" s="42"/>
      <c r="BG10" s="42"/>
      <c r="BH10" s="42"/>
      <c r="BI10" s="43"/>
      <c r="BJ10" s="41"/>
    </row>
    <row r="11" spans="2:62">
      <c r="B11" s="268" t="str">
        <f>B5</f>
        <v>古和釜</v>
      </c>
      <c r="C11" s="264"/>
      <c r="D11" s="264"/>
      <c r="E11" s="264"/>
      <c r="F11" s="264">
        <f>SUM(H11:H12)</f>
        <v>57</v>
      </c>
      <c r="G11" s="41"/>
      <c r="H11" s="41">
        <v>26</v>
      </c>
      <c r="I11" s="42" t="s">
        <v>91</v>
      </c>
      <c r="J11" s="41">
        <v>6</v>
      </c>
      <c r="K11" s="41"/>
      <c r="L11" s="264">
        <f>SUM(J11:J12)</f>
        <v>19</v>
      </c>
      <c r="M11" s="266" t="s">
        <v>183</v>
      </c>
      <c r="N11" s="266"/>
      <c r="O11" s="266"/>
      <c r="P11" s="267"/>
      <c r="Q11" s="268" t="str">
        <f>Q5</f>
        <v>七林</v>
      </c>
      <c r="R11" s="264"/>
      <c r="S11" s="264"/>
      <c r="T11" s="264"/>
      <c r="U11" s="264">
        <f>SUM(W11:W13)</f>
        <v>41</v>
      </c>
      <c r="V11" s="41"/>
      <c r="W11" s="41">
        <v>21</v>
      </c>
      <c r="X11" s="42" t="s">
        <v>38</v>
      </c>
      <c r="Y11" s="41">
        <v>20</v>
      </c>
      <c r="Z11" s="41"/>
      <c r="AA11" s="264">
        <f>SUM(Y11:Y13)</f>
        <v>43</v>
      </c>
      <c r="AB11" s="266" t="s">
        <v>95</v>
      </c>
      <c r="AC11" s="266"/>
      <c r="AD11" s="266"/>
      <c r="AE11" s="267"/>
      <c r="AF11" s="268" t="str">
        <f>AF5</f>
        <v>トリトン</v>
      </c>
      <c r="AG11" s="264"/>
      <c r="AH11" s="264"/>
      <c r="AI11" s="264"/>
      <c r="AJ11" s="264">
        <f>SUM(AL11:AL12)</f>
        <v>46</v>
      </c>
      <c r="AK11" s="41"/>
      <c r="AL11" s="41">
        <v>24</v>
      </c>
      <c r="AM11" s="42" t="s">
        <v>38</v>
      </c>
      <c r="AN11" s="41">
        <v>21</v>
      </c>
      <c r="AO11" s="41"/>
      <c r="AP11" s="264">
        <f>SUM(AN11:AN12)</f>
        <v>32</v>
      </c>
      <c r="AQ11" s="266" t="s">
        <v>176</v>
      </c>
      <c r="AR11" s="266"/>
      <c r="AS11" s="266"/>
      <c r="AT11" s="267"/>
      <c r="AU11" s="268" t="str">
        <f>AU5</f>
        <v>Hatch</v>
      </c>
      <c r="AV11" s="264"/>
      <c r="AW11" s="264"/>
      <c r="AX11" s="264"/>
      <c r="AY11" s="264">
        <f>SUM(BA11:BA12)</f>
        <v>41</v>
      </c>
      <c r="AZ11" s="41"/>
      <c r="BA11" s="41">
        <v>20</v>
      </c>
      <c r="BB11" s="42" t="s">
        <v>38</v>
      </c>
      <c r="BC11" s="41">
        <v>15</v>
      </c>
      <c r="BD11" s="41"/>
      <c r="BE11" s="264">
        <f>SUM(BC11:BC12)</f>
        <v>39</v>
      </c>
      <c r="BF11" s="266" t="s">
        <v>104</v>
      </c>
      <c r="BG11" s="266"/>
      <c r="BH11" s="266"/>
      <c r="BI11" s="267"/>
      <c r="BJ11" s="41"/>
    </row>
    <row r="12" spans="2:62">
      <c r="B12" s="268"/>
      <c r="C12" s="264"/>
      <c r="D12" s="264"/>
      <c r="E12" s="264"/>
      <c r="F12" s="264"/>
      <c r="G12" s="41"/>
      <c r="H12" s="41">
        <v>31</v>
      </c>
      <c r="I12" s="42" t="s">
        <v>91</v>
      </c>
      <c r="J12" s="41">
        <v>13</v>
      </c>
      <c r="K12" s="41"/>
      <c r="L12" s="264"/>
      <c r="M12" s="266"/>
      <c r="N12" s="266"/>
      <c r="O12" s="266"/>
      <c r="P12" s="267"/>
      <c r="Q12" s="268"/>
      <c r="R12" s="264"/>
      <c r="S12" s="264"/>
      <c r="T12" s="264"/>
      <c r="U12" s="264"/>
      <c r="V12" s="41"/>
      <c r="W12" s="41">
        <v>18</v>
      </c>
      <c r="X12" s="42" t="s">
        <v>38</v>
      </c>
      <c r="Y12" s="41">
        <v>19</v>
      </c>
      <c r="Z12" s="41"/>
      <c r="AA12" s="264"/>
      <c r="AB12" s="266"/>
      <c r="AC12" s="266"/>
      <c r="AD12" s="266"/>
      <c r="AE12" s="267"/>
      <c r="AF12" s="268"/>
      <c r="AG12" s="264"/>
      <c r="AH12" s="264"/>
      <c r="AI12" s="264"/>
      <c r="AJ12" s="264"/>
      <c r="AK12" s="41"/>
      <c r="AL12" s="41">
        <v>22</v>
      </c>
      <c r="AM12" s="42" t="s">
        <v>38</v>
      </c>
      <c r="AN12" s="41">
        <v>11</v>
      </c>
      <c r="AO12" s="41"/>
      <c r="AP12" s="264"/>
      <c r="AQ12" s="266"/>
      <c r="AR12" s="266"/>
      <c r="AS12" s="266"/>
      <c r="AT12" s="267"/>
      <c r="AU12" s="268"/>
      <c r="AV12" s="264"/>
      <c r="AW12" s="264"/>
      <c r="AX12" s="264"/>
      <c r="AY12" s="264"/>
      <c r="AZ12" s="41"/>
      <c r="BA12" s="41">
        <v>21</v>
      </c>
      <c r="BB12" s="42" t="s">
        <v>38</v>
      </c>
      <c r="BC12" s="41">
        <v>24</v>
      </c>
      <c r="BD12" s="41"/>
      <c r="BE12" s="264"/>
      <c r="BF12" s="266"/>
      <c r="BG12" s="266"/>
      <c r="BH12" s="266"/>
      <c r="BI12" s="267"/>
      <c r="BJ12" s="41"/>
    </row>
    <row r="13" spans="2:62">
      <c r="B13" s="44"/>
      <c r="C13" s="42"/>
      <c r="D13" s="42"/>
      <c r="E13" s="42"/>
      <c r="F13" s="41"/>
      <c r="G13" s="41"/>
      <c r="H13" s="41"/>
      <c r="I13" s="42"/>
      <c r="J13" s="41"/>
      <c r="K13" s="41"/>
      <c r="L13" s="41"/>
      <c r="M13" s="42"/>
      <c r="N13" s="42"/>
      <c r="O13" s="42"/>
      <c r="P13" s="43"/>
      <c r="Q13" s="44"/>
      <c r="R13" s="42"/>
      <c r="S13" s="42"/>
      <c r="T13" s="42"/>
      <c r="U13" s="41"/>
      <c r="V13" s="41"/>
      <c r="W13" s="41">
        <v>2</v>
      </c>
      <c r="X13" s="140" t="s">
        <v>38</v>
      </c>
      <c r="Y13" s="41">
        <v>4</v>
      </c>
      <c r="Z13" s="41"/>
      <c r="AA13" s="41"/>
      <c r="AB13" s="42"/>
      <c r="AC13" s="42"/>
      <c r="AD13" s="42"/>
      <c r="AE13" s="43"/>
      <c r="AF13" s="44"/>
      <c r="AG13" s="42"/>
      <c r="AH13" s="42"/>
      <c r="AI13" s="42"/>
      <c r="AJ13" s="41"/>
      <c r="AK13" s="41"/>
      <c r="AL13" s="41"/>
      <c r="AM13" s="42"/>
      <c r="AN13" s="41"/>
      <c r="AO13" s="41"/>
      <c r="AP13" s="41"/>
      <c r="AQ13" s="42"/>
      <c r="AR13" s="42"/>
      <c r="AS13" s="42"/>
      <c r="AT13" s="43"/>
      <c r="AU13" s="44"/>
      <c r="AV13" s="42"/>
      <c r="AW13" s="42"/>
      <c r="AX13" s="42"/>
      <c r="AY13" s="41"/>
      <c r="AZ13" s="41"/>
      <c r="BA13" s="41"/>
      <c r="BB13" s="42"/>
      <c r="BC13" s="41"/>
      <c r="BD13" s="41"/>
      <c r="BE13" s="41"/>
      <c r="BF13" s="42"/>
      <c r="BG13" s="42"/>
      <c r="BH13" s="42"/>
      <c r="BI13" s="43"/>
      <c r="BJ13" s="41"/>
    </row>
    <row r="14" spans="2:62">
      <c r="B14" s="268" t="str">
        <f>M5</f>
        <v>大穴</v>
      </c>
      <c r="C14" s="264"/>
      <c r="D14" s="264"/>
      <c r="E14" s="264"/>
      <c r="F14" s="264">
        <f>SUM(H14:H16)</f>
        <v>29</v>
      </c>
      <c r="G14" s="41"/>
      <c r="H14" s="41">
        <v>12</v>
      </c>
      <c r="I14" s="42" t="s">
        <v>91</v>
      </c>
      <c r="J14" s="41">
        <v>16</v>
      </c>
      <c r="K14" s="41"/>
      <c r="L14" s="264">
        <f>SUM(J14:J16)</f>
        <v>32</v>
      </c>
      <c r="M14" s="264" t="str">
        <f>M8</f>
        <v>金杉</v>
      </c>
      <c r="N14" s="264"/>
      <c r="O14" s="264"/>
      <c r="P14" s="269"/>
      <c r="Q14" s="268" t="str">
        <f>AB5</f>
        <v>小栗原</v>
      </c>
      <c r="R14" s="264"/>
      <c r="S14" s="264"/>
      <c r="T14" s="264"/>
      <c r="U14" s="264">
        <f>SUM(W14:W16)</f>
        <v>37</v>
      </c>
      <c r="V14" s="41"/>
      <c r="W14" s="41">
        <v>10</v>
      </c>
      <c r="X14" s="42" t="s">
        <v>38</v>
      </c>
      <c r="Y14" s="41">
        <v>14</v>
      </c>
      <c r="Z14" s="41"/>
      <c r="AA14" s="264">
        <f>SUM(Y14:Y16)</f>
        <v>36</v>
      </c>
      <c r="AB14" s="264" t="str">
        <f>AB8</f>
        <v>八栄</v>
      </c>
      <c r="AC14" s="264"/>
      <c r="AD14" s="264"/>
      <c r="AE14" s="269"/>
      <c r="AF14" s="268" t="str">
        <f>AQ5</f>
        <v>二和</v>
      </c>
      <c r="AG14" s="264"/>
      <c r="AH14" s="264"/>
      <c r="AI14" s="264"/>
      <c r="AJ14" s="264">
        <f>SUM(AL14:AL15)</f>
        <v>56</v>
      </c>
      <c r="AK14" s="41"/>
      <c r="AL14" s="41">
        <v>26</v>
      </c>
      <c r="AM14" s="42" t="s">
        <v>38</v>
      </c>
      <c r="AN14" s="41">
        <v>25</v>
      </c>
      <c r="AO14" s="41"/>
      <c r="AP14" s="264">
        <f>SUM(AN14:AN15)</f>
        <v>42</v>
      </c>
      <c r="AQ14" s="264" t="str">
        <f>AQ8</f>
        <v>前原中野木</v>
      </c>
      <c r="AR14" s="264"/>
      <c r="AS14" s="264"/>
      <c r="AT14" s="269"/>
      <c r="AU14" s="268" t="str">
        <f>BF5</f>
        <v>習台二</v>
      </c>
      <c r="AV14" s="264"/>
      <c r="AW14" s="264"/>
      <c r="AX14" s="264"/>
      <c r="AY14" s="264">
        <f>SUM(BA14:BA15)</f>
        <v>57</v>
      </c>
      <c r="AZ14" s="41"/>
      <c r="BA14" s="41">
        <v>31</v>
      </c>
      <c r="BB14" s="42" t="s">
        <v>38</v>
      </c>
      <c r="BC14" s="41">
        <v>14</v>
      </c>
      <c r="BD14" s="41"/>
      <c r="BE14" s="264">
        <f>SUM(BC14:BC15)</f>
        <v>30</v>
      </c>
      <c r="BF14" s="264" t="str">
        <f>BF8</f>
        <v>高郷</v>
      </c>
      <c r="BG14" s="264"/>
      <c r="BH14" s="264"/>
      <c r="BI14" s="269"/>
      <c r="BJ14" s="41"/>
    </row>
    <row r="15" spans="2:62">
      <c r="B15" s="268"/>
      <c r="C15" s="264"/>
      <c r="D15" s="264"/>
      <c r="E15" s="264"/>
      <c r="F15" s="264"/>
      <c r="G15" s="41"/>
      <c r="H15" s="41">
        <v>17</v>
      </c>
      <c r="I15" s="42" t="s">
        <v>91</v>
      </c>
      <c r="J15" s="41">
        <v>16</v>
      </c>
      <c r="K15" s="41"/>
      <c r="L15" s="264"/>
      <c r="M15" s="264"/>
      <c r="N15" s="264"/>
      <c r="O15" s="264"/>
      <c r="P15" s="269"/>
      <c r="Q15" s="268"/>
      <c r="R15" s="264"/>
      <c r="S15" s="264"/>
      <c r="T15" s="264"/>
      <c r="U15" s="264"/>
      <c r="V15" s="41"/>
      <c r="W15" s="41">
        <v>27</v>
      </c>
      <c r="X15" s="42" t="s">
        <v>38</v>
      </c>
      <c r="Y15" s="41">
        <v>22</v>
      </c>
      <c r="Z15" s="41"/>
      <c r="AA15" s="264"/>
      <c r="AB15" s="264"/>
      <c r="AC15" s="264"/>
      <c r="AD15" s="264"/>
      <c r="AE15" s="269"/>
      <c r="AF15" s="268"/>
      <c r="AG15" s="264"/>
      <c r="AH15" s="264"/>
      <c r="AI15" s="264"/>
      <c r="AJ15" s="264"/>
      <c r="AK15" s="41"/>
      <c r="AL15" s="41">
        <v>30</v>
      </c>
      <c r="AM15" s="42" t="s">
        <v>38</v>
      </c>
      <c r="AN15" s="41">
        <v>17</v>
      </c>
      <c r="AO15" s="41"/>
      <c r="AP15" s="264"/>
      <c r="AQ15" s="264"/>
      <c r="AR15" s="264"/>
      <c r="AS15" s="264"/>
      <c r="AT15" s="269"/>
      <c r="AU15" s="268"/>
      <c r="AV15" s="264"/>
      <c r="AW15" s="264"/>
      <c r="AX15" s="264"/>
      <c r="AY15" s="264"/>
      <c r="AZ15" s="41"/>
      <c r="BA15" s="41">
        <v>26</v>
      </c>
      <c r="BB15" s="42" t="s">
        <v>38</v>
      </c>
      <c r="BC15" s="41">
        <v>16</v>
      </c>
      <c r="BD15" s="41"/>
      <c r="BE15" s="264"/>
      <c r="BF15" s="264"/>
      <c r="BG15" s="264"/>
      <c r="BH15" s="264"/>
      <c r="BI15" s="269"/>
      <c r="BJ15" s="41"/>
    </row>
    <row r="16" spans="2:62" ht="6" customHeight="1">
      <c r="B16" s="44"/>
      <c r="C16" s="42"/>
      <c r="D16" s="42"/>
      <c r="E16" s="42"/>
      <c r="F16" s="41"/>
      <c r="G16" s="41"/>
      <c r="H16" s="41"/>
      <c r="I16" s="42"/>
      <c r="J16" s="41"/>
      <c r="K16" s="41"/>
      <c r="L16" s="41"/>
      <c r="M16" s="42"/>
      <c r="N16" s="42"/>
      <c r="O16" s="42"/>
      <c r="P16" s="43"/>
      <c r="Q16" s="44"/>
      <c r="R16" s="42"/>
      <c r="S16" s="42"/>
      <c r="T16" s="42"/>
      <c r="U16" s="41"/>
      <c r="V16" s="41"/>
      <c r="W16" s="41"/>
      <c r="X16" s="42"/>
      <c r="Y16" s="41"/>
      <c r="Z16" s="41"/>
      <c r="AA16" s="41"/>
      <c r="AB16" s="42"/>
      <c r="AC16" s="42"/>
      <c r="AD16" s="42"/>
      <c r="AE16" s="43"/>
      <c r="AF16" s="44"/>
      <c r="AG16" s="42"/>
      <c r="AH16" s="42"/>
      <c r="AI16" s="42"/>
      <c r="AJ16" s="41"/>
      <c r="AK16" s="41"/>
      <c r="AL16" s="41"/>
      <c r="AM16" s="42"/>
      <c r="AN16" s="41"/>
      <c r="AO16" s="41"/>
      <c r="AP16" s="41"/>
      <c r="AQ16" s="42"/>
      <c r="AR16" s="42"/>
      <c r="AS16" s="42"/>
      <c r="AT16" s="43"/>
      <c r="AU16" s="44"/>
      <c r="AV16" s="42"/>
      <c r="AW16" s="42"/>
      <c r="AX16" s="42"/>
      <c r="AY16" s="41"/>
      <c r="AZ16" s="41"/>
      <c r="BA16" s="41"/>
      <c r="BB16" s="42"/>
      <c r="BC16" s="41"/>
      <c r="BD16" s="41"/>
      <c r="BE16" s="41"/>
      <c r="BF16" s="42"/>
      <c r="BG16" s="42"/>
      <c r="BH16" s="42"/>
      <c r="BI16" s="43"/>
      <c r="BJ16" s="41"/>
    </row>
    <row r="17" spans="1:65">
      <c r="B17" s="268" t="str">
        <f>M5</f>
        <v>大穴</v>
      </c>
      <c r="C17" s="264"/>
      <c r="D17" s="264"/>
      <c r="E17" s="264"/>
      <c r="F17" s="264">
        <f>SUM(H17:H18)</f>
        <v>34</v>
      </c>
      <c r="G17" s="41"/>
      <c r="H17" s="41">
        <v>22</v>
      </c>
      <c r="I17" s="42" t="s">
        <v>91</v>
      </c>
      <c r="J17" s="41">
        <v>19</v>
      </c>
      <c r="K17" s="41"/>
      <c r="L17" s="264">
        <f>SUM(J17:J18)</f>
        <v>30</v>
      </c>
      <c r="M17" s="264" t="str">
        <f>M11</f>
        <v>飯山満</v>
      </c>
      <c r="N17" s="264"/>
      <c r="O17" s="264"/>
      <c r="P17" s="269"/>
      <c r="Q17" s="268" t="str">
        <f>AB5</f>
        <v>小栗原</v>
      </c>
      <c r="R17" s="264"/>
      <c r="S17" s="264"/>
      <c r="T17" s="264"/>
      <c r="U17" s="264">
        <f>SUM(W17:W18)</f>
        <v>34</v>
      </c>
      <c r="V17" s="41"/>
      <c r="W17" s="41">
        <v>17</v>
      </c>
      <c r="X17" s="42" t="s">
        <v>38</v>
      </c>
      <c r="Y17" s="41">
        <v>7</v>
      </c>
      <c r="Z17" s="41"/>
      <c r="AA17" s="264">
        <f>SUM(Y17:Y18)</f>
        <v>27</v>
      </c>
      <c r="AB17" s="264" t="str">
        <f>AB11</f>
        <v>塚田</v>
      </c>
      <c r="AC17" s="264"/>
      <c r="AD17" s="264"/>
      <c r="AE17" s="269"/>
      <c r="AF17" s="268" t="str">
        <f>AQ5</f>
        <v>二和</v>
      </c>
      <c r="AG17" s="264"/>
      <c r="AH17" s="264"/>
      <c r="AI17" s="264"/>
      <c r="AJ17" s="264">
        <f>SUM(AL17:AL19)</f>
        <v>49</v>
      </c>
      <c r="AK17" s="41"/>
      <c r="AL17" s="41">
        <v>26</v>
      </c>
      <c r="AM17" s="42" t="s">
        <v>38</v>
      </c>
      <c r="AN17" s="41">
        <v>18</v>
      </c>
      <c r="AO17" s="41"/>
      <c r="AP17" s="264">
        <f>SUM(AN17:AN19)</f>
        <v>28</v>
      </c>
      <c r="AQ17" s="264" t="str">
        <f>AQ11</f>
        <v>八木北</v>
      </c>
      <c r="AR17" s="264"/>
      <c r="AS17" s="264"/>
      <c r="AT17" s="269"/>
      <c r="AU17" s="268" t="str">
        <f>BF5</f>
        <v>習台二</v>
      </c>
      <c r="AV17" s="264"/>
      <c r="AW17" s="264"/>
      <c r="AX17" s="264"/>
      <c r="AY17" s="264">
        <f>SUM(BA17:BA18)</f>
        <v>56</v>
      </c>
      <c r="AZ17" s="41"/>
      <c r="BA17" s="41">
        <v>20</v>
      </c>
      <c r="BB17" s="42" t="s">
        <v>38</v>
      </c>
      <c r="BC17" s="41">
        <v>22</v>
      </c>
      <c r="BD17" s="41"/>
      <c r="BE17" s="264">
        <f>SUM(BC17:BC18)</f>
        <v>45</v>
      </c>
      <c r="BF17" s="264" t="str">
        <f>BF11</f>
        <v>三山</v>
      </c>
      <c r="BG17" s="264"/>
      <c r="BH17" s="264"/>
      <c r="BI17" s="269"/>
      <c r="BJ17" s="41"/>
    </row>
    <row r="18" spans="1:65">
      <c r="B18" s="268"/>
      <c r="C18" s="264"/>
      <c r="D18" s="264"/>
      <c r="E18" s="264"/>
      <c r="F18" s="264"/>
      <c r="G18" s="41"/>
      <c r="H18" s="41">
        <v>12</v>
      </c>
      <c r="I18" s="42" t="s">
        <v>91</v>
      </c>
      <c r="J18" s="41">
        <v>11</v>
      </c>
      <c r="K18" s="41"/>
      <c r="L18" s="264"/>
      <c r="M18" s="264"/>
      <c r="N18" s="264"/>
      <c r="O18" s="264"/>
      <c r="P18" s="269"/>
      <c r="Q18" s="268"/>
      <c r="R18" s="264"/>
      <c r="S18" s="264"/>
      <c r="T18" s="264"/>
      <c r="U18" s="264"/>
      <c r="V18" s="41"/>
      <c r="W18" s="41">
        <v>17</v>
      </c>
      <c r="X18" s="42" t="s">
        <v>38</v>
      </c>
      <c r="Y18" s="41">
        <v>20</v>
      </c>
      <c r="Z18" s="41"/>
      <c r="AA18" s="264"/>
      <c r="AB18" s="264"/>
      <c r="AC18" s="264"/>
      <c r="AD18" s="264"/>
      <c r="AE18" s="269"/>
      <c r="AF18" s="268"/>
      <c r="AG18" s="264"/>
      <c r="AH18" s="264"/>
      <c r="AI18" s="264"/>
      <c r="AJ18" s="264"/>
      <c r="AK18" s="41"/>
      <c r="AL18" s="41">
        <v>23</v>
      </c>
      <c r="AM18" s="42" t="s">
        <v>38</v>
      </c>
      <c r="AN18" s="41">
        <v>10</v>
      </c>
      <c r="AO18" s="41"/>
      <c r="AP18" s="264"/>
      <c r="AQ18" s="264"/>
      <c r="AR18" s="264"/>
      <c r="AS18" s="264"/>
      <c r="AT18" s="269"/>
      <c r="AU18" s="268"/>
      <c r="AV18" s="264"/>
      <c r="AW18" s="264"/>
      <c r="AX18" s="264"/>
      <c r="AY18" s="264"/>
      <c r="AZ18" s="41"/>
      <c r="BA18" s="41">
        <v>36</v>
      </c>
      <c r="BB18" s="42" t="s">
        <v>38</v>
      </c>
      <c r="BC18" s="41">
        <v>23</v>
      </c>
      <c r="BD18" s="41"/>
      <c r="BE18" s="264"/>
      <c r="BF18" s="264"/>
      <c r="BG18" s="264"/>
      <c r="BH18" s="264"/>
      <c r="BI18" s="269"/>
      <c r="BJ18" s="41"/>
    </row>
    <row r="19" spans="1:65" ht="6" customHeight="1">
      <c r="B19" s="44"/>
      <c r="C19" s="42"/>
      <c r="D19" s="42"/>
      <c r="E19" s="42"/>
      <c r="F19" s="41"/>
      <c r="G19" s="41"/>
      <c r="H19" s="41"/>
      <c r="I19" s="42"/>
      <c r="J19" s="41"/>
      <c r="K19" s="41"/>
      <c r="L19" s="41"/>
      <c r="M19" s="42"/>
      <c r="N19" s="42"/>
      <c r="O19" s="42"/>
      <c r="P19" s="43"/>
      <c r="Q19" s="44"/>
      <c r="R19" s="42"/>
      <c r="S19" s="42"/>
      <c r="T19" s="42"/>
      <c r="U19" s="41"/>
      <c r="V19" s="41"/>
      <c r="W19" s="41"/>
      <c r="X19" s="42"/>
      <c r="Y19" s="41"/>
      <c r="Z19" s="41"/>
      <c r="AA19" s="41"/>
      <c r="AB19" s="42"/>
      <c r="AC19" s="42"/>
      <c r="AD19" s="42"/>
      <c r="AE19" s="43"/>
      <c r="AF19" s="44"/>
      <c r="AG19" s="42"/>
      <c r="AH19" s="42"/>
      <c r="AI19" s="42"/>
      <c r="AJ19" s="41"/>
      <c r="AK19" s="41"/>
      <c r="AL19" s="41"/>
      <c r="AM19" s="42"/>
      <c r="AN19" s="41"/>
      <c r="AO19" s="41"/>
      <c r="AP19" s="41"/>
      <c r="AQ19" s="42"/>
      <c r="AR19" s="42"/>
      <c r="AS19" s="42"/>
      <c r="AT19" s="43"/>
      <c r="AU19" s="44"/>
      <c r="AV19" s="42"/>
      <c r="AW19" s="42"/>
      <c r="AX19" s="42"/>
      <c r="AY19" s="41"/>
      <c r="AZ19" s="41"/>
      <c r="BA19" s="41"/>
      <c r="BB19" s="42"/>
      <c r="BC19" s="41"/>
      <c r="BD19" s="41"/>
      <c r="BE19" s="41"/>
      <c r="BF19" s="42"/>
      <c r="BG19" s="42"/>
      <c r="BH19" s="42"/>
      <c r="BI19" s="43"/>
      <c r="BJ19" s="41"/>
    </row>
    <row r="20" spans="1:65">
      <c r="B20" s="268" t="str">
        <f>M8</f>
        <v>金杉</v>
      </c>
      <c r="C20" s="264"/>
      <c r="D20" s="264"/>
      <c r="E20" s="264"/>
      <c r="F20" s="264">
        <f>SUM(H20:H21)</f>
        <v>43</v>
      </c>
      <c r="G20" s="41"/>
      <c r="H20" s="41">
        <v>18</v>
      </c>
      <c r="I20" s="42" t="s">
        <v>91</v>
      </c>
      <c r="J20" s="41">
        <v>21</v>
      </c>
      <c r="K20" s="41"/>
      <c r="L20" s="264">
        <f>SUM(J20:J21)</f>
        <v>38</v>
      </c>
      <c r="M20" s="264" t="str">
        <f>M17</f>
        <v>飯山満</v>
      </c>
      <c r="N20" s="264"/>
      <c r="O20" s="264"/>
      <c r="P20" s="269"/>
      <c r="Q20" s="268" t="str">
        <f>AB8</f>
        <v>八栄</v>
      </c>
      <c r="R20" s="264"/>
      <c r="S20" s="264"/>
      <c r="T20" s="264"/>
      <c r="U20" s="264">
        <f>SUM(W20:W21)</f>
        <v>51</v>
      </c>
      <c r="V20" s="41"/>
      <c r="W20" s="41">
        <v>22</v>
      </c>
      <c r="X20" s="42" t="s">
        <v>38</v>
      </c>
      <c r="Y20" s="41">
        <v>19</v>
      </c>
      <c r="Z20" s="41"/>
      <c r="AA20" s="264">
        <f>SUM(Y20:Y21)</f>
        <v>34</v>
      </c>
      <c r="AB20" s="264" t="str">
        <f>AB11</f>
        <v>塚田</v>
      </c>
      <c r="AC20" s="264"/>
      <c r="AD20" s="264"/>
      <c r="AE20" s="269"/>
      <c r="AF20" s="268" t="str">
        <f>AQ8</f>
        <v>前原中野木</v>
      </c>
      <c r="AG20" s="264"/>
      <c r="AH20" s="264"/>
      <c r="AI20" s="264"/>
      <c r="AJ20" s="264">
        <f>SUM(AL20:AL21)</f>
        <v>61</v>
      </c>
      <c r="AK20" s="41"/>
      <c r="AL20" s="41">
        <v>33</v>
      </c>
      <c r="AM20" s="42" t="s">
        <v>38</v>
      </c>
      <c r="AN20" s="41">
        <v>23</v>
      </c>
      <c r="AO20" s="41"/>
      <c r="AP20" s="264">
        <f>SUM(AN20:AN21)</f>
        <v>40</v>
      </c>
      <c r="AQ20" s="264" t="str">
        <f>AQ17</f>
        <v>八木北</v>
      </c>
      <c r="AR20" s="264"/>
      <c r="AS20" s="264"/>
      <c r="AT20" s="269"/>
      <c r="AU20" s="268" t="str">
        <f>BF8</f>
        <v>高郷</v>
      </c>
      <c r="AV20" s="264"/>
      <c r="AW20" s="264"/>
      <c r="AX20" s="264"/>
      <c r="AY20" s="264">
        <f>SUM(BA20:BA21)</f>
        <v>61</v>
      </c>
      <c r="AZ20" s="41"/>
      <c r="BA20" s="41">
        <v>23</v>
      </c>
      <c r="BB20" s="42" t="s">
        <v>38</v>
      </c>
      <c r="BC20" s="41">
        <v>25</v>
      </c>
      <c r="BD20" s="41"/>
      <c r="BE20" s="264">
        <f>SUM(BC20:BC21)</f>
        <v>47</v>
      </c>
      <c r="BF20" s="264" t="str">
        <f>BF17</f>
        <v>三山</v>
      </c>
      <c r="BG20" s="264"/>
      <c r="BH20" s="264"/>
      <c r="BI20" s="269"/>
      <c r="BJ20" s="41"/>
    </row>
    <row r="21" spans="1:65">
      <c r="B21" s="268"/>
      <c r="C21" s="264"/>
      <c r="D21" s="264"/>
      <c r="E21" s="264"/>
      <c r="F21" s="264"/>
      <c r="G21" s="41"/>
      <c r="H21" s="41">
        <v>25</v>
      </c>
      <c r="I21" s="42" t="s">
        <v>91</v>
      </c>
      <c r="J21" s="41">
        <v>17</v>
      </c>
      <c r="K21" s="41"/>
      <c r="L21" s="264"/>
      <c r="M21" s="264"/>
      <c r="N21" s="264"/>
      <c r="O21" s="264"/>
      <c r="P21" s="269"/>
      <c r="Q21" s="268"/>
      <c r="R21" s="264"/>
      <c r="S21" s="264"/>
      <c r="T21" s="264"/>
      <c r="U21" s="264"/>
      <c r="V21" s="41"/>
      <c r="W21" s="41">
        <v>29</v>
      </c>
      <c r="X21" s="42" t="s">
        <v>38</v>
      </c>
      <c r="Y21" s="41">
        <v>15</v>
      </c>
      <c r="Z21" s="41"/>
      <c r="AA21" s="264"/>
      <c r="AB21" s="264"/>
      <c r="AC21" s="264"/>
      <c r="AD21" s="264"/>
      <c r="AE21" s="269"/>
      <c r="AF21" s="268"/>
      <c r="AG21" s="264"/>
      <c r="AH21" s="264"/>
      <c r="AI21" s="264"/>
      <c r="AJ21" s="264"/>
      <c r="AK21" s="41"/>
      <c r="AL21" s="41">
        <v>28</v>
      </c>
      <c r="AM21" s="42" t="s">
        <v>38</v>
      </c>
      <c r="AN21" s="41">
        <v>17</v>
      </c>
      <c r="AO21" s="41"/>
      <c r="AP21" s="264"/>
      <c r="AQ21" s="264"/>
      <c r="AR21" s="264"/>
      <c r="AS21" s="264"/>
      <c r="AT21" s="269"/>
      <c r="AU21" s="268"/>
      <c r="AV21" s="264"/>
      <c r="AW21" s="264"/>
      <c r="AX21" s="264"/>
      <c r="AY21" s="264"/>
      <c r="AZ21" s="41"/>
      <c r="BA21" s="41">
        <v>38</v>
      </c>
      <c r="BB21" s="42" t="s">
        <v>38</v>
      </c>
      <c r="BC21" s="41">
        <v>22</v>
      </c>
      <c r="BD21" s="41"/>
      <c r="BE21" s="264"/>
      <c r="BF21" s="264"/>
      <c r="BG21" s="264"/>
      <c r="BH21" s="264"/>
      <c r="BI21" s="269"/>
      <c r="BJ21" s="41"/>
    </row>
    <row r="22" spans="1:65" ht="6" customHeight="1" thickBot="1">
      <c r="B22" s="45"/>
      <c r="C22" s="46"/>
      <c r="D22" s="46"/>
      <c r="E22" s="46"/>
      <c r="F22" s="46"/>
      <c r="G22" s="46"/>
      <c r="H22" s="46"/>
      <c r="I22" s="47"/>
      <c r="J22" s="46"/>
      <c r="K22" s="46"/>
      <c r="L22" s="46"/>
      <c r="M22" s="46"/>
      <c r="N22" s="46"/>
      <c r="O22" s="46"/>
      <c r="P22" s="48"/>
      <c r="Q22" s="45"/>
      <c r="R22" s="46"/>
      <c r="S22" s="46"/>
      <c r="T22" s="46"/>
      <c r="U22" s="46"/>
      <c r="V22" s="46"/>
      <c r="W22" s="46"/>
      <c r="X22" s="47"/>
      <c r="Y22" s="46"/>
      <c r="Z22" s="46"/>
      <c r="AA22" s="46"/>
      <c r="AB22" s="46"/>
      <c r="AC22" s="46"/>
      <c r="AD22" s="46"/>
      <c r="AE22" s="48"/>
      <c r="AF22" s="45"/>
      <c r="AG22" s="46"/>
      <c r="AH22" s="46"/>
      <c r="AI22" s="46"/>
      <c r="AJ22" s="46"/>
      <c r="AK22" s="46"/>
      <c r="AL22" s="46"/>
      <c r="AM22" s="47"/>
      <c r="AN22" s="46"/>
      <c r="AO22" s="46"/>
      <c r="AP22" s="46"/>
      <c r="AQ22" s="46"/>
      <c r="AR22" s="46"/>
      <c r="AS22" s="46"/>
      <c r="AT22" s="48"/>
      <c r="AU22" s="45"/>
      <c r="AV22" s="46"/>
      <c r="AW22" s="46"/>
      <c r="AX22" s="46"/>
      <c r="AY22" s="46"/>
      <c r="AZ22" s="46"/>
      <c r="BA22" s="46"/>
      <c r="BB22" s="47"/>
      <c r="BC22" s="46"/>
      <c r="BD22" s="46"/>
      <c r="BE22" s="46"/>
      <c r="BF22" s="46"/>
      <c r="BG22" s="46"/>
      <c r="BH22" s="46"/>
      <c r="BI22" s="48"/>
      <c r="BJ22" s="41"/>
    </row>
    <row r="23" spans="1:65" ht="8.25" customHeight="1">
      <c r="B23" s="41"/>
      <c r="C23" s="42"/>
      <c r="D23" s="42"/>
      <c r="E23" s="42"/>
      <c r="F23" s="49"/>
      <c r="G23" s="50"/>
      <c r="H23" s="50"/>
      <c r="I23" s="42"/>
      <c r="J23" s="50"/>
      <c r="K23" s="50"/>
      <c r="L23" s="49"/>
      <c r="M23" s="42"/>
      <c r="N23" s="42"/>
      <c r="O23" s="42"/>
      <c r="P23" s="42"/>
      <c r="Q23" s="42"/>
      <c r="R23" s="42"/>
      <c r="S23" s="42"/>
      <c r="T23" s="42"/>
      <c r="U23" s="49"/>
      <c r="V23" s="50"/>
      <c r="W23" s="50"/>
      <c r="X23" s="42"/>
      <c r="Y23" s="50"/>
      <c r="Z23" s="50"/>
      <c r="AA23" s="49"/>
      <c r="AB23" s="42"/>
      <c r="AC23" s="42"/>
      <c r="AD23" s="42"/>
      <c r="AE23" s="42"/>
      <c r="AF23" s="42"/>
      <c r="AG23" s="42"/>
      <c r="AH23" s="42"/>
      <c r="AI23" s="42"/>
      <c r="AJ23" s="49"/>
      <c r="AK23" s="50"/>
      <c r="AL23" s="50"/>
      <c r="AM23" s="42"/>
      <c r="AN23" s="50"/>
      <c r="AO23" s="50"/>
      <c r="AP23" s="49"/>
      <c r="AQ23" s="42"/>
      <c r="AR23" s="42"/>
      <c r="AS23" s="42"/>
      <c r="AT23" s="42"/>
      <c r="AU23" s="42"/>
      <c r="AV23" s="42"/>
      <c r="AW23" s="42"/>
      <c r="AX23" s="42"/>
      <c r="AY23" s="49"/>
      <c r="AZ23" s="50"/>
      <c r="BA23" s="50"/>
      <c r="BB23" s="42"/>
      <c r="BC23" s="50"/>
      <c r="BD23" s="50"/>
      <c r="BE23" s="49"/>
      <c r="BF23" s="42"/>
      <c r="BG23" s="42"/>
      <c r="BH23" s="42"/>
    </row>
    <row r="24" spans="1:65" ht="8.25" customHeight="1">
      <c r="B24" s="41"/>
      <c r="C24" s="42"/>
      <c r="D24" s="42"/>
      <c r="E24" s="42"/>
      <c r="F24" s="49"/>
      <c r="G24" s="50"/>
      <c r="H24" s="50"/>
      <c r="I24" s="42"/>
      <c r="J24" s="50"/>
      <c r="K24" s="50"/>
      <c r="L24" s="49"/>
      <c r="M24" s="42"/>
      <c r="N24" s="42"/>
      <c r="O24" s="42"/>
      <c r="P24" s="42"/>
      <c r="Q24" s="42"/>
      <c r="R24" s="42"/>
      <c r="S24" s="42"/>
      <c r="T24" s="42"/>
      <c r="U24" s="49"/>
      <c r="V24" s="50"/>
      <c r="W24" s="50"/>
      <c r="X24" s="42"/>
      <c r="Y24" s="50"/>
      <c r="Z24" s="50"/>
      <c r="AA24" s="49"/>
      <c r="AB24" s="42"/>
      <c r="AC24" s="42"/>
      <c r="AD24" s="42"/>
      <c r="AE24" s="42"/>
      <c r="AF24" s="42"/>
      <c r="AG24" s="42"/>
      <c r="AH24" s="42"/>
      <c r="AI24" s="42"/>
      <c r="AJ24" s="49"/>
      <c r="AK24" s="50"/>
      <c r="AL24" s="50"/>
      <c r="AM24" s="42"/>
      <c r="AN24" s="50"/>
      <c r="AO24" s="50"/>
      <c r="AP24" s="49"/>
      <c r="AQ24" s="42"/>
      <c r="AR24" s="42"/>
      <c r="AS24" s="42"/>
      <c r="AT24" s="42"/>
      <c r="AU24" s="42"/>
      <c r="AV24" s="42"/>
      <c r="AW24" s="42"/>
      <c r="AX24" s="42"/>
      <c r="AY24" s="49"/>
      <c r="AZ24" s="50"/>
      <c r="BA24" s="50"/>
      <c r="BB24" s="42"/>
      <c r="BC24" s="50"/>
      <c r="BD24" s="50"/>
      <c r="BE24" s="49"/>
      <c r="BF24" s="42"/>
      <c r="BG24" s="42"/>
      <c r="BH24" s="42"/>
    </row>
    <row r="25" spans="1:65" ht="18" thickBot="1">
      <c r="A25" s="41"/>
      <c r="B25" s="41"/>
      <c r="C25" s="263" t="s">
        <v>83</v>
      </c>
      <c r="D25" s="263"/>
      <c r="E25" s="263"/>
      <c r="F25" s="263"/>
      <c r="G25" s="263"/>
      <c r="H25" s="41"/>
      <c r="I25" s="42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</row>
    <row r="26" spans="1:65" s="34" customFormat="1" ht="18" thickBot="1">
      <c r="B26" s="253" t="s">
        <v>79</v>
      </c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5"/>
      <c r="Q26" s="253" t="s">
        <v>80</v>
      </c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5"/>
      <c r="AF26" s="253" t="s">
        <v>81</v>
      </c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5"/>
      <c r="AU26" s="253" t="s">
        <v>82</v>
      </c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5"/>
      <c r="BJ26" s="35"/>
    </row>
    <row r="27" spans="1:65" ht="5.25" customHeight="1">
      <c r="B27" s="36"/>
      <c r="C27" s="37"/>
      <c r="D27" s="37"/>
      <c r="E27" s="37"/>
      <c r="F27" s="38"/>
      <c r="G27" s="39"/>
      <c r="H27" s="39"/>
      <c r="I27" s="37"/>
      <c r="J27" s="39"/>
      <c r="K27" s="39"/>
      <c r="L27" s="38"/>
      <c r="M27" s="37"/>
      <c r="N27" s="37"/>
      <c r="O27" s="37"/>
      <c r="P27" s="40"/>
      <c r="Q27" s="36"/>
      <c r="R27" s="37"/>
      <c r="S27" s="37"/>
      <c r="T27" s="37"/>
      <c r="U27" s="38"/>
      <c r="V27" s="39"/>
      <c r="W27" s="39"/>
      <c r="X27" s="37"/>
      <c r="Y27" s="39"/>
      <c r="Z27" s="39"/>
      <c r="AA27" s="38"/>
      <c r="AB27" s="37"/>
      <c r="AC27" s="37"/>
      <c r="AD27" s="37"/>
      <c r="AE27" s="40"/>
      <c r="AF27" s="36"/>
      <c r="AG27" s="37"/>
      <c r="AH27" s="37"/>
      <c r="AI27" s="37"/>
      <c r="AJ27" s="38"/>
      <c r="AK27" s="39"/>
      <c r="AL27" s="39"/>
      <c r="AM27" s="37"/>
      <c r="AN27" s="39"/>
      <c r="AO27" s="39"/>
      <c r="AP27" s="38"/>
      <c r="AQ27" s="37"/>
      <c r="AR27" s="37"/>
      <c r="AS27" s="37"/>
      <c r="AT27" s="40"/>
      <c r="AU27" s="36"/>
      <c r="AV27" s="37"/>
      <c r="AW27" s="37"/>
      <c r="AX27" s="37"/>
      <c r="AY27" s="38"/>
      <c r="AZ27" s="39"/>
      <c r="BA27" s="39"/>
      <c r="BB27" s="37"/>
      <c r="BC27" s="39"/>
      <c r="BD27" s="39"/>
      <c r="BE27" s="38"/>
      <c r="BF27" s="37"/>
      <c r="BG27" s="37"/>
      <c r="BH27" s="37"/>
      <c r="BI27" s="40"/>
      <c r="BJ27" s="41"/>
    </row>
    <row r="28" spans="1:65">
      <c r="B28" s="265" t="s">
        <v>174</v>
      </c>
      <c r="C28" s="266"/>
      <c r="D28" s="266"/>
      <c r="E28" s="266"/>
      <c r="F28" s="264">
        <f>H28+H29</f>
        <v>52</v>
      </c>
      <c r="G28" s="41"/>
      <c r="H28" s="41">
        <v>24</v>
      </c>
      <c r="I28" s="42" t="s">
        <v>38</v>
      </c>
      <c r="J28" s="41">
        <v>7</v>
      </c>
      <c r="K28" s="41"/>
      <c r="L28" s="264">
        <f>J28+J29</f>
        <v>22</v>
      </c>
      <c r="M28" s="266" t="s">
        <v>100</v>
      </c>
      <c r="N28" s="266"/>
      <c r="O28" s="266"/>
      <c r="P28" s="267"/>
      <c r="Q28" s="265" t="s">
        <v>210</v>
      </c>
      <c r="R28" s="266"/>
      <c r="S28" s="266"/>
      <c r="T28" s="266"/>
      <c r="U28" s="264">
        <f>SUM(W28:W29)</f>
        <v>55</v>
      </c>
      <c r="V28" s="41"/>
      <c r="W28" s="41">
        <v>24</v>
      </c>
      <c r="X28" s="42" t="s">
        <v>38</v>
      </c>
      <c r="Y28" s="41">
        <v>15</v>
      </c>
      <c r="Z28" s="41"/>
      <c r="AA28" s="264">
        <f>SUM(Y28:Y29)</f>
        <v>34</v>
      </c>
      <c r="AB28" s="266" t="s">
        <v>187</v>
      </c>
      <c r="AC28" s="266"/>
      <c r="AD28" s="266"/>
      <c r="AE28" s="267"/>
      <c r="AF28" s="265" t="s">
        <v>31</v>
      </c>
      <c r="AG28" s="266"/>
      <c r="AH28" s="266"/>
      <c r="AI28" s="266"/>
      <c r="AJ28" s="264">
        <f>SUM(AL28:AL29)</f>
        <v>41</v>
      </c>
      <c r="AK28" s="41"/>
      <c r="AL28" s="41">
        <v>16</v>
      </c>
      <c r="AM28" s="42" t="s">
        <v>38</v>
      </c>
      <c r="AN28" s="41">
        <v>19</v>
      </c>
      <c r="AO28" s="41"/>
      <c r="AP28" s="264">
        <f>SUM(AN28:AN29)</f>
        <v>39</v>
      </c>
      <c r="AQ28" s="266" t="s">
        <v>176</v>
      </c>
      <c r="AR28" s="266"/>
      <c r="AS28" s="266"/>
      <c r="AT28" s="267"/>
      <c r="AU28" s="265" t="s">
        <v>102</v>
      </c>
      <c r="AV28" s="266"/>
      <c r="AW28" s="266"/>
      <c r="AX28" s="266"/>
      <c r="AY28" s="264">
        <f>SUM(BA28:BA29)</f>
        <v>35</v>
      </c>
      <c r="AZ28" s="41"/>
      <c r="BA28" s="41">
        <v>18</v>
      </c>
      <c r="BB28" s="42" t="s">
        <v>38</v>
      </c>
      <c r="BC28" s="41">
        <v>15</v>
      </c>
      <c r="BD28" s="41"/>
      <c r="BE28" s="264">
        <f>SUM(BC28:BC29)</f>
        <v>30</v>
      </c>
      <c r="BF28" s="266" t="s">
        <v>286</v>
      </c>
      <c r="BG28" s="266"/>
      <c r="BH28" s="266"/>
      <c r="BI28" s="267"/>
      <c r="BJ28" s="41"/>
    </row>
    <row r="29" spans="1:65">
      <c r="B29" s="265"/>
      <c r="C29" s="266"/>
      <c r="D29" s="266"/>
      <c r="E29" s="266"/>
      <c r="F29" s="264"/>
      <c r="G29" s="41"/>
      <c r="H29" s="41">
        <v>28</v>
      </c>
      <c r="I29" s="42" t="s">
        <v>38</v>
      </c>
      <c r="J29" s="41">
        <v>15</v>
      </c>
      <c r="K29" s="41"/>
      <c r="L29" s="264"/>
      <c r="M29" s="266"/>
      <c r="N29" s="266"/>
      <c r="O29" s="266"/>
      <c r="P29" s="267"/>
      <c r="Q29" s="265"/>
      <c r="R29" s="266"/>
      <c r="S29" s="266"/>
      <c r="T29" s="266"/>
      <c r="U29" s="264"/>
      <c r="V29" s="41"/>
      <c r="W29" s="41">
        <v>31</v>
      </c>
      <c r="X29" s="42" t="s">
        <v>38</v>
      </c>
      <c r="Y29" s="41">
        <v>19</v>
      </c>
      <c r="Z29" s="41"/>
      <c r="AA29" s="264"/>
      <c r="AB29" s="266"/>
      <c r="AC29" s="266"/>
      <c r="AD29" s="266"/>
      <c r="AE29" s="267"/>
      <c r="AF29" s="265"/>
      <c r="AG29" s="266"/>
      <c r="AH29" s="266"/>
      <c r="AI29" s="266"/>
      <c r="AJ29" s="264"/>
      <c r="AK29" s="41"/>
      <c r="AL29" s="41">
        <v>25</v>
      </c>
      <c r="AM29" s="42" t="s">
        <v>38</v>
      </c>
      <c r="AN29" s="41">
        <v>20</v>
      </c>
      <c r="AO29" s="41"/>
      <c r="AP29" s="264"/>
      <c r="AQ29" s="266"/>
      <c r="AR29" s="266"/>
      <c r="AS29" s="266"/>
      <c r="AT29" s="267"/>
      <c r="AU29" s="265"/>
      <c r="AV29" s="266"/>
      <c r="AW29" s="266"/>
      <c r="AX29" s="266"/>
      <c r="AY29" s="264"/>
      <c r="AZ29" s="41"/>
      <c r="BA29" s="41">
        <v>17</v>
      </c>
      <c r="BB29" s="42" t="s">
        <v>38</v>
      </c>
      <c r="BC29" s="41">
        <v>15</v>
      </c>
      <c r="BD29" s="41"/>
      <c r="BE29" s="264"/>
      <c r="BF29" s="266"/>
      <c r="BG29" s="266"/>
      <c r="BH29" s="266"/>
      <c r="BI29" s="267"/>
      <c r="BJ29" s="41"/>
    </row>
    <row r="30" spans="1:65" ht="15" customHeight="1">
      <c r="B30" s="44"/>
      <c r="C30" s="42"/>
      <c r="D30" s="42"/>
      <c r="E30" s="42"/>
      <c r="F30" s="41"/>
      <c r="G30" s="41"/>
      <c r="H30" s="41"/>
      <c r="I30" s="42" t="s">
        <v>38</v>
      </c>
      <c r="J30" s="95"/>
      <c r="K30" s="41"/>
      <c r="L30" s="41"/>
      <c r="M30" s="42"/>
      <c r="N30" s="42"/>
      <c r="O30" s="42"/>
      <c r="P30" s="43"/>
      <c r="Q30" s="44"/>
      <c r="R30" s="42"/>
      <c r="S30" s="42"/>
      <c r="T30" s="42"/>
      <c r="U30" s="41"/>
      <c r="V30" s="41"/>
      <c r="W30" s="41"/>
      <c r="X30" s="42"/>
      <c r="Y30" s="41"/>
      <c r="Z30" s="41"/>
      <c r="AA30" s="41"/>
      <c r="AB30" s="42"/>
      <c r="AC30" s="42"/>
      <c r="AD30" s="42"/>
      <c r="AE30" s="43"/>
      <c r="AF30" s="44"/>
      <c r="AG30" s="42"/>
      <c r="AH30" s="42"/>
      <c r="AI30" s="42"/>
      <c r="AJ30" s="41"/>
      <c r="AK30" s="41"/>
      <c r="AL30" s="41"/>
      <c r="AM30" s="42"/>
      <c r="AN30" s="41"/>
      <c r="AO30" s="41"/>
      <c r="AP30" s="41"/>
      <c r="AQ30" s="42"/>
      <c r="AR30" s="42"/>
      <c r="AS30" s="42"/>
      <c r="AT30" s="43"/>
      <c r="AU30" s="44"/>
      <c r="AV30" s="42"/>
      <c r="AW30" s="42"/>
      <c r="AX30" s="42"/>
      <c r="AY30" s="41"/>
      <c r="AZ30" s="41"/>
      <c r="BA30" s="41"/>
      <c r="BB30" s="42"/>
      <c r="BC30" s="41"/>
      <c r="BD30" s="41"/>
      <c r="BE30" s="41"/>
      <c r="BF30" s="42"/>
      <c r="BG30" s="42"/>
      <c r="BH30" s="42"/>
      <c r="BI30" s="43"/>
      <c r="BJ30" s="41"/>
    </row>
    <row r="31" spans="1:65">
      <c r="B31" s="268" t="str">
        <f>B28</f>
        <v>八栄</v>
      </c>
      <c r="C31" s="264"/>
      <c r="D31" s="264"/>
      <c r="E31" s="264"/>
      <c r="F31" s="264">
        <f>SUM(H31:H32)</f>
        <v>61</v>
      </c>
      <c r="G31" s="41"/>
      <c r="H31" s="41">
        <v>31</v>
      </c>
      <c r="I31" s="42" t="s">
        <v>38</v>
      </c>
      <c r="J31" s="41">
        <v>11</v>
      </c>
      <c r="K31" s="41"/>
      <c r="L31" s="264">
        <f>SUM(J31:J32)</f>
        <v>18</v>
      </c>
      <c r="M31" s="266" t="s">
        <v>299</v>
      </c>
      <c r="N31" s="266"/>
      <c r="O31" s="266"/>
      <c r="P31" s="267"/>
      <c r="Q31" s="268" t="str">
        <f>Q28</f>
        <v>習台二</v>
      </c>
      <c r="R31" s="264"/>
      <c r="S31" s="264"/>
      <c r="T31" s="264"/>
      <c r="U31" s="264">
        <f>SUM(W31:W32)</f>
        <v>50</v>
      </c>
      <c r="V31" s="41"/>
      <c r="W31" s="41">
        <v>31</v>
      </c>
      <c r="X31" s="42" t="s">
        <v>38</v>
      </c>
      <c r="Y31" s="41">
        <v>13</v>
      </c>
      <c r="Z31" s="41"/>
      <c r="AA31" s="264">
        <f>SUM(Y31:Y32)</f>
        <v>29</v>
      </c>
      <c r="AB31" s="266" t="s">
        <v>173</v>
      </c>
      <c r="AC31" s="266"/>
      <c r="AD31" s="266"/>
      <c r="AE31" s="267"/>
      <c r="AF31" s="268" t="str">
        <f>AF28</f>
        <v>高根東</v>
      </c>
      <c r="AG31" s="264"/>
      <c r="AH31" s="264"/>
      <c r="AI31" s="264"/>
      <c r="AJ31" s="264">
        <f>SUM(AL31:AL32)</f>
        <v>42</v>
      </c>
      <c r="AK31" s="41"/>
      <c r="AL31" s="41">
        <v>19</v>
      </c>
      <c r="AM31" s="42" t="s">
        <v>38</v>
      </c>
      <c r="AN31" s="41">
        <v>12</v>
      </c>
      <c r="AO31" s="41"/>
      <c r="AP31" s="264">
        <f>SUM(AN31:AN32)</f>
        <v>26</v>
      </c>
      <c r="AQ31" s="266" t="s">
        <v>177</v>
      </c>
      <c r="AR31" s="266"/>
      <c r="AS31" s="266"/>
      <c r="AT31" s="267"/>
      <c r="AU31" s="268" t="str">
        <f>AU28</f>
        <v>坪井</v>
      </c>
      <c r="AV31" s="264"/>
      <c r="AW31" s="264"/>
      <c r="AX31" s="264"/>
      <c r="AY31" s="264">
        <f>SUM(BA31:BA32)</f>
        <v>57</v>
      </c>
      <c r="AZ31" s="41"/>
      <c r="BA31" s="41">
        <v>25</v>
      </c>
      <c r="BB31" s="42" t="s">
        <v>38</v>
      </c>
      <c r="BC31" s="41">
        <v>15</v>
      </c>
      <c r="BD31" s="41"/>
      <c r="BE31" s="264">
        <f>SUM(BC31:BC32)</f>
        <v>32</v>
      </c>
      <c r="BF31" s="266" t="s">
        <v>21</v>
      </c>
      <c r="BG31" s="266"/>
      <c r="BH31" s="266"/>
      <c r="BI31" s="267"/>
      <c r="BJ31" s="41"/>
    </row>
    <row r="32" spans="1:65">
      <c r="B32" s="268"/>
      <c r="C32" s="264"/>
      <c r="D32" s="264"/>
      <c r="E32" s="264"/>
      <c r="F32" s="264"/>
      <c r="G32" s="41"/>
      <c r="H32" s="41">
        <v>30</v>
      </c>
      <c r="I32" s="42" t="s">
        <v>38</v>
      </c>
      <c r="J32" s="41">
        <v>7</v>
      </c>
      <c r="K32" s="41"/>
      <c r="L32" s="264"/>
      <c r="M32" s="266"/>
      <c r="N32" s="266"/>
      <c r="O32" s="266"/>
      <c r="P32" s="267"/>
      <c r="Q32" s="268"/>
      <c r="R32" s="264"/>
      <c r="S32" s="264"/>
      <c r="T32" s="264"/>
      <c r="U32" s="264"/>
      <c r="V32" s="41"/>
      <c r="W32" s="41">
        <v>19</v>
      </c>
      <c r="X32" s="42" t="s">
        <v>38</v>
      </c>
      <c r="Y32" s="41">
        <v>16</v>
      </c>
      <c r="Z32" s="41"/>
      <c r="AA32" s="264"/>
      <c r="AB32" s="266"/>
      <c r="AC32" s="266"/>
      <c r="AD32" s="266"/>
      <c r="AE32" s="267"/>
      <c r="AF32" s="268"/>
      <c r="AG32" s="264"/>
      <c r="AH32" s="264"/>
      <c r="AI32" s="264"/>
      <c r="AJ32" s="264"/>
      <c r="AK32" s="41"/>
      <c r="AL32" s="41">
        <v>23</v>
      </c>
      <c r="AM32" s="42" t="s">
        <v>38</v>
      </c>
      <c r="AN32" s="41">
        <v>14</v>
      </c>
      <c r="AO32" s="41"/>
      <c r="AP32" s="264"/>
      <c r="AQ32" s="266"/>
      <c r="AR32" s="266"/>
      <c r="AS32" s="266"/>
      <c r="AT32" s="267"/>
      <c r="AU32" s="268"/>
      <c r="AV32" s="264"/>
      <c r="AW32" s="264"/>
      <c r="AX32" s="264"/>
      <c r="AY32" s="264"/>
      <c r="AZ32" s="41"/>
      <c r="BA32" s="41">
        <v>32</v>
      </c>
      <c r="BB32" s="42" t="s">
        <v>38</v>
      </c>
      <c r="BC32" s="41">
        <v>17</v>
      </c>
      <c r="BD32" s="41"/>
      <c r="BE32" s="264"/>
      <c r="BF32" s="266"/>
      <c r="BG32" s="266"/>
      <c r="BH32" s="266"/>
      <c r="BI32" s="267"/>
      <c r="BJ32" s="41"/>
    </row>
    <row r="33" spans="2:62" ht="6" customHeight="1">
      <c r="B33" s="44"/>
      <c r="C33" s="42"/>
      <c r="D33" s="42"/>
      <c r="E33" s="42"/>
      <c r="F33" s="41"/>
      <c r="G33" s="41"/>
      <c r="H33" s="41"/>
      <c r="I33" s="42"/>
      <c r="J33" s="41"/>
      <c r="K33" s="41"/>
      <c r="L33" s="41"/>
      <c r="M33" s="42"/>
      <c r="N33" s="42"/>
      <c r="O33" s="42"/>
      <c r="P33" s="43"/>
      <c r="Q33" s="44"/>
      <c r="R33" s="42"/>
      <c r="S33" s="42"/>
      <c r="T33" s="42"/>
      <c r="U33" s="41"/>
      <c r="V33" s="41"/>
      <c r="W33" s="41"/>
      <c r="X33" s="42"/>
      <c r="Y33" s="41"/>
      <c r="Z33" s="41"/>
      <c r="AA33" s="41"/>
      <c r="AB33" s="42"/>
      <c r="AC33" s="42"/>
      <c r="AD33" s="42"/>
      <c r="AE33" s="43"/>
      <c r="AF33" s="44"/>
      <c r="AG33" s="42"/>
      <c r="AH33" s="42"/>
      <c r="AI33" s="42"/>
      <c r="AJ33" s="41"/>
      <c r="AK33" s="41"/>
      <c r="AL33" s="41"/>
      <c r="AM33" s="42"/>
      <c r="AN33" s="41"/>
      <c r="AO33" s="41"/>
      <c r="AP33" s="41"/>
      <c r="AQ33" s="42"/>
      <c r="AR33" s="42"/>
      <c r="AS33" s="42"/>
      <c r="AT33" s="43"/>
      <c r="AU33" s="44"/>
      <c r="AV33" s="42"/>
      <c r="AW33" s="42"/>
      <c r="AX33" s="42"/>
      <c r="AY33" s="41"/>
      <c r="AZ33" s="41"/>
      <c r="BA33" s="41"/>
      <c r="BB33" s="42"/>
      <c r="BC33" s="41"/>
      <c r="BD33" s="41"/>
      <c r="BE33" s="41"/>
      <c r="BF33" s="42"/>
      <c r="BG33" s="42"/>
      <c r="BH33" s="42"/>
      <c r="BI33" s="43"/>
      <c r="BJ33" s="41"/>
    </row>
    <row r="34" spans="2:62">
      <c r="B34" s="268" t="str">
        <f>B28</f>
        <v>八栄</v>
      </c>
      <c r="C34" s="264"/>
      <c r="D34" s="264"/>
      <c r="E34" s="264"/>
      <c r="F34" s="264">
        <f>SUM(H34:H35)</f>
        <v>74</v>
      </c>
      <c r="G34" s="41"/>
      <c r="H34" s="41">
        <v>38</v>
      </c>
      <c r="I34" s="42" t="s">
        <v>38</v>
      </c>
      <c r="J34" s="41">
        <v>6</v>
      </c>
      <c r="K34" s="41"/>
      <c r="L34" s="264">
        <f>SUM(J34:J35)</f>
        <v>10</v>
      </c>
      <c r="M34" s="266" t="s">
        <v>179</v>
      </c>
      <c r="N34" s="266"/>
      <c r="O34" s="266"/>
      <c r="P34" s="267"/>
      <c r="Q34" s="268" t="str">
        <f>Q28</f>
        <v>習台二</v>
      </c>
      <c r="R34" s="264"/>
      <c r="S34" s="264"/>
      <c r="T34" s="264"/>
      <c r="U34" s="264">
        <f>W34+W35</f>
        <v>64</v>
      </c>
      <c r="V34" s="41"/>
      <c r="W34" s="41">
        <v>42</v>
      </c>
      <c r="X34" s="42" t="s">
        <v>38</v>
      </c>
      <c r="Y34" s="41">
        <v>6</v>
      </c>
      <c r="Z34" s="41"/>
      <c r="AA34" s="264">
        <f>Y34+Y35</f>
        <v>26</v>
      </c>
      <c r="AB34" s="266" t="s">
        <v>189</v>
      </c>
      <c r="AC34" s="266"/>
      <c r="AD34" s="266"/>
      <c r="AE34" s="267"/>
      <c r="AF34" s="268" t="str">
        <f>AF28</f>
        <v>高根東</v>
      </c>
      <c r="AG34" s="264"/>
      <c r="AH34" s="264"/>
      <c r="AI34" s="264"/>
      <c r="AJ34" s="264">
        <f>SUM(AL34:AL35)</f>
        <v>46</v>
      </c>
      <c r="AK34" s="41"/>
      <c r="AL34" s="41">
        <v>18</v>
      </c>
      <c r="AM34" s="42" t="s">
        <v>38</v>
      </c>
      <c r="AN34" s="41">
        <v>16</v>
      </c>
      <c r="AO34" s="41"/>
      <c r="AP34" s="264">
        <f>SUM(AN34:AN35)</f>
        <v>38</v>
      </c>
      <c r="AQ34" s="266" t="s">
        <v>103</v>
      </c>
      <c r="AR34" s="266"/>
      <c r="AS34" s="266"/>
      <c r="AT34" s="267"/>
      <c r="AU34" s="268" t="str">
        <f>AU28</f>
        <v>坪井</v>
      </c>
      <c r="AV34" s="264"/>
      <c r="AW34" s="264"/>
      <c r="AX34" s="264"/>
      <c r="AY34" s="264">
        <f>SUM(BA34:BA35)</f>
        <v>71</v>
      </c>
      <c r="AZ34" s="41"/>
      <c r="BA34" s="41">
        <v>32</v>
      </c>
      <c r="BB34" s="42" t="s">
        <v>38</v>
      </c>
      <c r="BC34" s="41">
        <v>10</v>
      </c>
      <c r="BD34" s="41"/>
      <c r="BE34" s="264">
        <f>SUM(BC34:BC35)</f>
        <v>27</v>
      </c>
      <c r="BF34" s="266" t="s">
        <v>23</v>
      </c>
      <c r="BG34" s="266"/>
      <c r="BH34" s="266"/>
      <c r="BI34" s="267"/>
      <c r="BJ34" s="41"/>
    </row>
    <row r="35" spans="2:62">
      <c r="B35" s="268"/>
      <c r="C35" s="264"/>
      <c r="D35" s="264"/>
      <c r="E35" s="264"/>
      <c r="F35" s="264"/>
      <c r="G35" s="41"/>
      <c r="H35" s="41">
        <v>36</v>
      </c>
      <c r="I35" s="42" t="s">
        <v>38</v>
      </c>
      <c r="J35" s="41">
        <v>4</v>
      </c>
      <c r="K35" s="41"/>
      <c r="L35" s="264"/>
      <c r="M35" s="266"/>
      <c r="N35" s="266"/>
      <c r="O35" s="266"/>
      <c r="P35" s="267"/>
      <c r="Q35" s="268"/>
      <c r="R35" s="264"/>
      <c r="S35" s="264"/>
      <c r="T35" s="264"/>
      <c r="U35" s="264"/>
      <c r="V35" s="41"/>
      <c r="W35" s="41">
        <v>22</v>
      </c>
      <c r="X35" s="42" t="s">
        <v>38</v>
      </c>
      <c r="Y35" s="41">
        <v>20</v>
      </c>
      <c r="Z35" s="41"/>
      <c r="AA35" s="264"/>
      <c r="AB35" s="266"/>
      <c r="AC35" s="266"/>
      <c r="AD35" s="266"/>
      <c r="AE35" s="267"/>
      <c r="AF35" s="268"/>
      <c r="AG35" s="264"/>
      <c r="AH35" s="264"/>
      <c r="AI35" s="264"/>
      <c r="AJ35" s="264"/>
      <c r="AK35" s="41"/>
      <c r="AL35" s="41">
        <v>28</v>
      </c>
      <c r="AM35" s="42" t="s">
        <v>38</v>
      </c>
      <c r="AN35" s="41">
        <v>22</v>
      </c>
      <c r="AO35" s="41"/>
      <c r="AP35" s="264"/>
      <c r="AQ35" s="266"/>
      <c r="AR35" s="266"/>
      <c r="AS35" s="266"/>
      <c r="AT35" s="267"/>
      <c r="AU35" s="268"/>
      <c r="AV35" s="264"/>
      <c r="AW35" s="264"/>
      <c r="AX35" s="264"/>
      <c r="AY35" s="264"/>
      <c r="AZ35" s="41"/>
      <c r="BA35" s="41">
        <v>39</v>
      </c>
      <c r="BB35" s="42" t="s">
        <v>38</v>
      </c>
      <c r="BC35" s="41">
        <v>17</v>
      </c>
      <c r="BD35" s="41"/>
      <c r="BE35" s="264"/>
      <c r="BF35" s="266"/>
      <c r="BG35" s="266"/>
      <c r="BH35" s="266"/>
      <c r="BI35" s="267"/>
      <c r="BJ35" s="41"/>
    </row>
    <row r="36" spans="2:62" ht="6.75" customHeight="1">
      <c r="B36" s="44"/>
      <c r="C36" s="42"/>
      <c r="D36" s="42"/>
      <c r="E36" s="42"/>
      <c r="F36" s="41"/>
      <c r="G36" s="41"/>
      <c r="H36" s="41"/>
      <c r="I36" s="42"/>
      <c r="J36" s="41"/>
      <c r="K36" s="41"/>
      <c r="L36" s="41"/>
      <c r="M36" s="42"/>
      <c r="N36" s="42"/>
      <c r="O36" s="42"/>
      <c r="P36" s="43"/>
      <c r="Q36" s="44"/>
      <c r="R36" s="42"/>
      <c r="S36" s="42"/>
      <c r="T36" s="42"/>
      <c r="U36" s="41"/>
      <c r="V36" s="41"/>
      <c r="W36" s="41"/>
      <c r="X36" s="42"/>
      <c r="Y36" s="41"/>
      <c r="Z36" s="41"/>
      <c r="AA36" s="41"/>
      <c r="AB36" s="42"/>
      <c r="AC36" s="42"/>
      <c r="AD36" s="42"/>
      <c r="AE36" s="43"/>
      <c r="AF36" s="44"/>
      <c r="AG36" s="42"/>
      <c r="AH36" s="42"/>
      <c r="AI36" s="42"/>
      <c r="AJ36" s="41"/>
      <c r="AK36" s="41"/>
      <c r="AL36" s="41"/>
      <c r="AM36" s="42"/>
      <c r="AN36" s="41"/>
      <c r="AO36" s="41"/>
      <c r="AP36" s="41"/>
      <c r="AQ36" s="42"/>
      <c r="AR36" s="42"/>
      <c r="AS36" s="42"/>
      <c r="AT36" s="43"/>
      <c r="AU36" s="44"/>
      <c r="AV36" s="42"/>
      <c r="AW36" s="42"/>
      <c r="AX36" s="42"/>
      <c r="AY36" s="41"/>
      <c r="AZ36" s="41"/>
      <c r="BA36" s="41"/>
      <c r="BB36" s="42"/>
      <c r="BC36" s="41"/>
      <c r="BD36" s="41"/>
      <c r="BE36" s="41"/>
      <c r="BF36" s="42"/>
      <c r="BG36" s="42"/>
      <c r="BH36" s="42"/>
      <c r="BI36" s="43"/>
      <c r="BJ36" s="41"/>
    </row>
    <row r="37" spans="2:62">
      <c r="B37" s="268" t="str">
        <f>M28</f>
        <v>高郷</v>
      </c>
      <c r="C37" s="264"/>
      <c r="D37" s="264"/>
      <c r="E37" s="264"/>
      <c r="F37" s="264">
        <f>SUM(H37:H38)</f>
        <v>44</v>
      </c>
      <c r="G37" s="41"/>
      <c r="H37" s="41">
        <v>16</v>
      </c>
      <c r="I37" s="42" t="s">
        <v>38</v>
      </c>
      <c r="J37" s="41">
        <v>12</v>
      </c>
      <c r="K37" s="41"/>
      <c r="L37" s="264">
        <f>SUM(J37:J38)</f>
        <v>30</v>
      </c>
      <c r="M37" s="264" t="str">
        <f>M31</f>
        <v>トリトン</v>
      </c>
      <c r="N37" s="264"/>
      <c r="O37" s="264"/>
      <c r="P37" s="269"/>
      <c r="Q37" s="268" t="str">
        <f>AB28</f>
        <v>高三</v>
      </c>
      <c r="R37" s="264"/>
      <c r="S37" s="264"/>
      <c r="T37" s="264"/>
      <c r="U37" s="264">
        <f>SUM(W37:W38)</f>
        <v>31</v>
      </c>
      <c r="V37" s="41"/>
      <c r="W37" s="41">
        <v>13</v>
      </c>
      <c r="X37" s="42" t="s">
        <v>38</v>
      </c>
      <c r="Y37" s="41">
        <v>12</v>
      </c>
      <c r="Z37" s="41"/>
      <c r="AA37" s="264">
        <f>SUM(Y37:Y38)</f>
        <v>27</v>
      </c>
      <c r="AB37" s="264" t="str">
        <f>AB31</f>
        <v>小栗原</v>
      </c>
      <c r="AC37" s="264"/>
      <c r="AD37" s="264"/>
      <c r="AE37" s="269"/>
      <c r="AF37" s="268" t="str">
        <f>AQ28</f>
        <v>八木北</v>
      </c>
      <c r="AG37" s="264"/>
      <c r="AH37" s="264"/>
      <c r="AI37" s="264"/>
      <c r="AJ37" s="264">
        <f>SUM(AL37:AL38)</f>
        <v>52</v>
      </c>
      <c r="AK37" s="41"/>
      <c r="AL37" s="41">
        <v>23</v>
      </c>
      <c r="AM37" s="42" t="s">
        <v>38</v>
      </c>
      <c r="AN37" s="41">
        <v>15</v>
      </c>
      <c r="AO37" s="41"/>
      <c r="AP37" s="264">
        <f>SUM(AN37:AN38)</f>
        <v>23</v>
      </c>
      <c r="AQ37" s="264" t="str">
        <f>AQ31</f>
        <v>船橋葛飾</v>
      </c>
      <c r="AR37" s="264"/>
      <c r="AS37" s="264"/>
      <c r="AT37" s="269"/>
      <c r="AU37" s="268" t="str">
        <f>BF28</f>
        <v>SUN's</v>
      </c>
      <c r="AV37" s="264"/>
      <c r="AW37" s="264"/>
      <c r="AX37" s="264"/>
      <c r="AY37" s="264">
        <f>SUM(BA37:BA38)</f>
        <v>41</v>
      </c>
      <c r="AZ37" s="41"/>
      <c r="BA37" s="41">
        <v>25</v>
      </c>
      <c r="BB37" s="42" t="s">
        <v>38</v>
      </c>
      <c r="BC37" s="41">
        <v>15</v>
      </c>
      <c r="BD37" s="41"/>
      <c r="BE37" s="264">
        <f>SUM(BC37:BC38)</f>
        <v>32</v>
      </c>
      <c r="BF37" s="264" t="str">
        <f>BF31</f>
        <v>海神南</v>
      </c>
      <c r="BG37" s="264"/>
      <c r="BH37" s="264"/>
      <c r="BI37" s="269"/>
      <c r="BJ37" s="41"/>
    </row>
    <row r="38" spans="2:62">
      <c r="B38" s="268"/>
      <c r="C38" s="264"/>
      <c r="D38" s="264"/>
      <c r="E38" s="264"/>
      <c r="F38" s="264"/>
      <c r="G38" s="41"/>
      <c r="H38" s="41">
        <v>28</v>
      </c>
      <c r="I38" s="42" t="s">
        <v>38</v>
      </c>
      <c r="J38" s="41">
        <v>18</v>
      </c>
      <c r="K38" s="41"/>
      <c r="L38" s="264"/>
      <c r="M38" s="264"/>
      <c r="N38" s="264"/>
      <c r="O38" s="264"/>
      <c r="P38" s="269"/>
      <c r="Q38" s="268"/>
      <c r="R38" s="264"/>
      <c r="S38" s="264"/>
      <c r="T38" s="264"/>
      <c r="U38" s="264"/>
      <c r="V38" s="41"/>
      <c r="W38" s="41">
        <v>18</v>
      </c>
      <c r="X38" s="42" t="s">
        <v>38</v>
      </c>
      <c r="Y38" s="41">
        <v>15</v>
      </c>
      <c r="Z38" s="41"/>
      <c r="AA38" s="264"/>
      <c r="AB38" s="264"/>
      <c r="AC38" s="264"/>
      <c r="AD38" s="264"/>
      <c r="AE38" s="269"/>
      <c r="AF38" s="268"/>
      <c r="AG38" s="264"/>
      <c r="AH38" s="264"/>
      <c r="AI38" s="264"/>
      <c r="AJ38" s="264"/>
      <c r="AK38" s="41"/>
      <c r="AL38" s="41">
        <v>29</v>
      </c>
      <c r="AM38" s="42" t="s">
        <v>38</v>
      </c>
      <c r="AN38" s="41">
        <v>8</v>
      </c>
      <c r="AO38" s="41"/>
      <c r="AP38" s="264"/>
      <c r="AQ38" s="264"/>
      <c r="AR38" s="264"/>
      <c r="AS38" s="264"/>
      <c r="AT38" s="269"/>
      <c r="AU38" s="268"/>
      <c r="AV38" s="264"/>
      <c r="AW38" s="264"/>
      <c r="AX38" s="264"/>
      <c r="AY38" s="264"/>
      <c r="AZ38" s="41"/>
      <c r="BA38" s="41">
        <v>16</v>
      </c>
      <c r="BB38" s="42" t="s">
        <v>38</v>
      </c>
      <c r="BC38" s="41">
        <v>17</v>
      </c>
      <c r="BD38" s="41"/>
      <c r="BE38" s="264"/>
      <c r="BF38" s="264"/>
      <c r="BG38" s="264"/>
      <c r="BH38" s="264"/>
      <c r="BI38" s="269"/>
      <c r="BJ38" s="41"/>
    </row>
    <row r="39" spans="2:62" ht="6" customHeight="1">
      <c r="B39" s="44"/>
      <c r="C39" s="42"/>
      <c r="D39" s="42"/>
      <c r="E39" s="42"/>
      <c r="F39" s="41"/>
      <c r="G39" s="41"/>
      <c r="H39" s="41"/>
      <c r="I39" s="42"/>
      <c r="J39" s="41"/>
      <c r="K39" s="41"/>
      <c r="L39" s="41"/>
      <c r="M39" s="42"/>
      <c r="N39" s="42"/>
      <c r="O39" s="42"/>
      <c r="P39" s="43"/>
      <c r="Q39" s="44"/>
      <c r="R39" s="42"/>
      <c r="S39" s="42"/>
      <c r="T39" s="42"/>
      <c r="U39" s="41"/>
      <c r="V39" s="41"/>
      <c r="W39" s="41"/>
      <c r="X39" s="42"/>
      <c r="Y39" s="41"/>
      <c r="Z39" s="41"/>
      <c r="AA39" s="41"/>
      <c r="AB39" s="42"/>
      <c r="AC39" s="42"/>
      <c r="AD39" s="42"/>
      <c r="AE39" s="43"/>
      <c r="AF39" s="44"/>
      <c r="AG39" s="42"/>
      <c r="AH39" s="42"/>
      <c r="AI39" s="42"/>
      <c r="AJ39" s="41"/>
      <c r="AK39" s="41"/>
      <c r="AL39" s="41"/>
      <c r="AM39" s="42"/>
      <c r="AN39" s="41"/>
      <c r="AO39" s="41"/>
      <c r="AP39" s="41"/>
      <c r="AQ39" s="42"/>
      <c r="AR39" s="42"/>
      <c r="AS39" s="42"/>
      <c r="AT39" s="43"/>
      <c r="AU39" s="44"/>
      <c r="AV39" s="42"/>
      <c r="AW39" s="42"/>
      <c r="AX39" s="42"/>
      <c r="AY39" s="41"/>
      <c r="AZ39" s="41"/>
      <c r="BA39" s="41"/>
      <c r="BB39" s="42"/>
      <c r="BC39" s="41"/>
      <c r="BD39" s="41"/>
      <c r="BE39" s="41"/>
      <c r="BF39" s="42"/>
      <c r="BG39" s="42"/>
      <c r="BH39" s="42"/>
      <c r="BI39" s="43"/>
      <c r="BJ39" s="41"/>
    </row>
    <row r="40" spans="2:62">
      <c r="B40" s="268" t="str">
        <f>M28</f>
        <v>高郷</v>
      </c>
      <c r="C40" s="264"/>
      <c r="D40" s="264"/>
      <c r="E40" s="264"/>
      <c r="F40" s="264">
        <f>SUM(H40:H41)</f>
        <v>39</v>
      </c>
      <c r="G40" s="41"/>
      <c r="H40" s="41">
        <v>26</v>
      </c>
      <c r="I40" s="42" t="s">
        <v>38</v>
      </c>
      <c r="J40" s="41">
        <v>18</v>
      </c>
      <c r="K40" s="41"/>
      <c r="L40" s="264">
        <f>SUM(J40:J41)</f>
        <v>33</v>
      </c>
      <c r="M40" s="264" t="str">
        <f>M34</f>
        <v>市場</v>
      </c>
      <c r="N40" s="264"/>
      <c r="O40" s="264"/>
      <c r="P40" s="269"/>
      <c r="Q40" s="268" t="str">
        <f>AB28</f>
        <v>高三</v>
      </c>
      <c r="R40" s="264"/>
      <c r="S40" s="264"/>
      <c r="T40" s="264"/>
      <c r="U40" s="264">
        <f>SUM(W40:W41)</f>
        <v>48</v>
      </c>
      <c r="V40" s="41"/>
      <c r="W40" s="41">
        <v>19</v>
      </c>
      <c r="X40" s="42" t="s">
        <v>38</v>
      </c>
      <c r="Y40" s="41">
        <v>12</v>
      </c>
      <c r="Z40" s="41"/>
      <c r="AA40" s="264">
        <f>SUM(Y40:Y41)</f>
        <v>22</v>
      </c>
      <c r="AB40" s="264" t="str">
        <f>AB34</f>
        <v>高二</v>
      </c>
      <c r="AC40" s="264"/>
      <c r="AD40" s="264"/>
      <c r="AE40" s="269"/>
      <c r="AF40" s="268" t="str">
        <f>AQ28</f>
        <v>八木北</v>
      </c>
      <c r="AG40" s="264"/>
      <c r="AH40" s="264"/>
      <c r="AI40" s="264"/>
      <c r="AJ40" s="264">
        <f>SUM(AL40:AL42)</f>
        <v>44</v>
      </c>
      <c r="AK40" s="41"/>
      <c r="AL40" s="41">
        <v>24</v>
      </c>
      <c r="AM40" s="42" t="s">
        <v>38</v>
      </c>
      <c r="AN40" s="41">
        <v>14</v>
      </c>
      <c r="AO40" s="41"/>
      <c r="AP40" s="264">
        <f>SUM(AN40:AN42)</f>
        <v>38</v>
      </c>
      <c r="AQ40" s="264" t="str">
        <f>AQ34</f>
        <v>法典</v>
      </c>
      <c r="AR40" s="264"/>
      <c r="AS40" s="264"/>
      <c r="AT40" s="269"/>
      <c r="AU40" s="268" t="str">
        <f>BF28</f>
        <v>SUN's</v>
      </c>
      <c r="AV40" s="264"/>
      <c r="AW40" s="264"/>
      <c r="AX40" s="264"/>
      <c r="AY40" s="264">
        <f>SUM(BA40:BA41)</f>
        <v>43</v>
      </c>
      <c r="AZ40" s="41"/>
      <c r="BA40" s="41">
        <v>21</v>
      </c>
      <c r="BB40" s="42" t="s">
        <v>38</v>
      </c>
      <c r="BC40" s="41">
        <v>15</v>
      </c>
      <c r="BD40" s="41"/>
      <c r="BE40" s="264">
        <f>SUM(BC40:BC41)</f>
        <v>26</v>
      </c>
      <c r="BF40" s="264" t="str">
        <f>BF34</f>
        <v>田喜野井</v>
      </c>
      <c r="BG40" s="264"/>
      <c r="BH40" s="264"/>
      <c r="BI40" s="269"/>
      <c r="BJ40" s="41"/>
    </row>
    <row r="41" spans="2:62">
      <c r="B41" s="268"/>
      <c r="C41" s="264"/>
      <c r="D41" s="264"/>
      <c r="E41" s="264"/>
      <c r="F41" s="264"/>
      <c r="G41" s="41"/>
      <c r="H41" s="41">
        <v>13</v>
      </c>
      <c r="I41" s="42" t="s">
        <v>38</v>
      </c>
      <c r="J41" s="41">
        <v>15</v>
      </c>
      <c r="K41" s="41"/>
      <c r="L41" s="264"/>
      <c r="M41" s="264"/>
      <c r="N41" s="264"/>
      <c r="O41" s="264"/>
      <c r="P41" s="269"/>
      <c r="Q41" s="268"/>
      <c r="R41" s="264"/>
      <c r="S41" s="264"/>
      <c r="T41" s="264"/>
      <c r="U41" s="264"/>
      <c r="V41" s="41"/>
      <c r="W41" s="41">
        <v>29</v>
      </c>
      <c r="X41" s="42" t="s">
        <v>38</v>
      </c>
      <c r="Y41" s="41">
        <v>10</v>
      </c>
      <c r="Z41" s="41"/>
      <c r="AA41" s="264"/>
      <c r="AB41" s="264"/>
      <c r="AC41" s="264"/>
      <c r="AD41" s="264"/>
      <c r="AE41" s="269"/>
      <c r="AF41" s="268"/>
      <c r="AG41" s="264"/>
      <c r="AH41" s="264"/>
      <c r="AI41" s="264"/>
      <c r="AJ41" s="264"/>
      <c r="AK41" s="41"/>
      <c r="AL41" s="41">
        <v>20</v>
      </c>
      <c r="AM41" s="42" t="s">
        <v>38</v>
      </c>
      <c r="AN41" s="41">
        <v>24</v>
      </c>
      <c r="AO41" s="41"/>
      <c r="AP41" s="264"/>
      <c r="AQ41" s="264"/>
      <c r="AR41" s="264"/>
      <c r="AS41" s="264"/>
      <c r="AT41" s="269"/>
      <c r="AU41" s="268"/>
      <c r="AV41" s="264"/>
      <c r="AW41" s="264"/>
      <c r="AX41" s="264"/>
      <c r="AY41" s="264"/>
      <c r="AZ41" s="41"/>
      <c r="BA41" s="41">
        <v>22</v>
      </c>
      <c r="BB41" s="42" t="s">
        <v>38</v>
      </c>
      <c r="BC41" s="41">
        <v>11</v>
      </c>
      <c r="BD41" s="41"/>
      <c r="BE41" s="264"/>
      <c r="BF41" s="264"/>
      <c r="BG41" s="264"/>
      <c r="BH41" s="264"/>
      <c r="BI41" s="269"/>
      <c r="BJ41" s="41"/>
    </row>
    <row r="42" spans="2:62">
      <c r="B42" s="44"/>
      <c r="C42" s="42"/>
      <c r="D42" s="42"/>
      <c r="E42" s="42"/>
      <c r="F42" s="41"/>
      <c r="G42" s="41"/>
      <c r="H42" s="95"/>
      <c r="I42" s="42"/>
      <c r="J42" s="41"/>
      <c r="K42" s="41"/>
      <c r="L42" s="41"/>
      <c r="M42" s="42"/>
      <c r="N42" s="42"/>
      <c r="O42" s="42"/>
      <c r="P42" s="43"/>
      <c r="Q42" s="44"/>
      <c r="R42" s="42"/>
      <c r="S42" s="42"/>
      <c r="T42" s="42"/>
      <c r="U42" s="41"/>
      <c r="V42" s="41"/>
      <c r="W42" s="41"/>
      <c r="X42" s="42"/>
      <c r="Y42" s="41"/>
      <c r="Z42" s="41"/>
      <c r="AA42" s="41"/>
      <c r="AB42" s="42"/>
      <c r="AC42" s="42"/>
      <c r="AD42" s="42"/>
      <c r="AE42" s="43"/>
      <c r="AF42" s="44"/>
      <c r="AG42" s="42"/>
      <c r="AH42" s="42"/>
      <c r="AI42" s="42"/>
      <c r="AJ42" s="41"/>
      <c r="AK42" s="41"/>
      <c r="AL42" s="41"/>
      <c r="AM42" s="42"/>
      <c r="AN42" s="41"/>
      <c r="AO42" s="41"/>
      <c r="AP42" s="41"/>
      <c r="AQ42" s="42"/>
      <c r="AR42" s="42"/>
      <c r="AS42" s="42"/>
      <c r="AT42" s="43"/>
      <c r="AU42" s="44"/>
      <c r="AV42" s="42"/>
      <c r="AW42" s="42"/>
      <c r="AX42" s="42"/>
      <c r="AY42" s="41"/>
      <c r="AZ42" s="41"/>
      <c r="BA42" s="41"/>
      <c r="BB42" s="42"/>
      <c r="BC42" s="41"/>
      <c r="BD42" s="41"/>
      <c r="BE42" s="41"/>
      <c r="BF42" s="42"/>
      <c r="BG42" s="42"/>
      <c r="BH42" s="42"/>
      <c r="BI42" s="43"/>
      <c r="BJ42" s="41"/>
    </row>
    <row r="43" spans="2:62">
      <c r="B43" s="268" t="str">
        <f>M31</f>
        <v>トリトン</v>
      </c>
      <c r="C43" s="264"/>
      <c r="D43" s="264"/>
      <c r="E43" s="264"/>
      <c r="F43" s="264">
        <f>SUM(H43:H44)</f>
        <v>38</v>
      </c>
      <c r="G43" s="41"/>
      <c r="H43" s="41">
        <v>21</v>
      </c>
      <c r="I43" s="42" t="s">
        <v>38</v>
      </c>
      <c r="J43" s="41">
        <v>7</v>
      </c>
      <c r="K43" s="41"/>
      <c r="L43" s="264">
        <f>SUM(J43:J44)</f>
        <v>27</v>
      </c>
      <c r="M43" s="264" t="str">
        <f>M40</f>
        <v>市場</v>
      </c>
      <c r="N43" s="264"/>
      <c r="O43" s="264"/>
      <c r="P43" s="269"/>
      <c r="Q43" s="268" t="str">
        <f>AB31</f>
        <v>小栗原</v>
      </c>
      <c r="R43" s="264"/>
      <c r="S43" s="264"/>
      <c r="T43" s="264"/>
      <c r="U43" s="264">
        <f>SUM(W43:W44)</f>
        <v>40</v>
      </c>
      <c r="V43" s="41"/>
      <c r="W43" s="41">
        <v>19</v>
      </c>
      <c r="X43" s="42" t="s">
        <v>38</v>
      </c>
      <c r="Y43" s="41">
        <v>4</v>
      </c>
      <c r="Z43" s="41"/>
      <c r="AA43" s="264">
        <f>SUM(Y43:Y44)</f>
        <v>10</v>
      </c>
      <c r="AB43" s="264" t="str">
        <f>AB34</f>
        <v>高二</v>
      </c>
      <c r="AC43" s="264"/>
      <c r="AD43" s="264"/>
      <c r="AE43" s="269"/>
      <c r="AF43" s="268" t="str">
        <f>AQ31</f>
        <v>船橋葛飾</v>
      </c>
      <c r="AG43" s="264"/>
      <c r="AH43" s="264"/>
      <c r="AI43" s="264"/>
      <c r="AJ43" s="264">
        <f>SUM(AL43:AL44)</f>
        <v>41</v>
      </c>
      <c r="AK43" s="41"/>
      <c r="AL43" s="41">
        <v>23</v>
      </c>
      <c r="AM43" s="42" t="s">
        <v>38</v>
      </c>
      <c r="AN43" s="41">
        <v>11</v>
      </c>
      <c r="AO43" s="41"/>
      <c r="AP43" s="264">
        <f>SUM(AN43:AN44)</f>
        <v>39</v>
      </c>
      <c r="AQ43" s="264" t="str">
        <f>AQ40</f>
        <v>法典</v>
      </c>
      <c r="AR43" s="264"/>
      <c r="AS43" s="264"/>
      <c r="AT43" s="269"/>
      <c r="AU43" s="268" t="str">
        <f>BF31</f>
        <v>海神南</v>
      </c>
      <c r="AV43" s="264"/>
      <c r="AW43" s="264"/>
      <c r="AX43" s="264"/>
      <c r="AY43" s="264">
        <f>SUM(BA43:BA44)</f>
        <v>48</v>
      </c>
      <c r="AZ43" s="41"/>
      <c r="BA43" s="41">
        <v>26</v>
      </c>
      <c r="BB43" s="42" t="s">
        <v>38</v>
      </c>
      <c r="BC43" s="41">
        <v>8</v>
      </c>
      <c r="BD43" s="41"/>
      <c r="BE43" s="264">
        <f>SUM(BC43:BC44)</f>
        <v>27</v>
      </c>
      <c r="BF43" s="264" t="str">
        <f>BF40</f>
        <v>田喜野井</v>
      </c>
      <c r="BG43" s="264"/>
      <c r="BH43" s="264"/>
      <c r="BI43" s="269"/>
      <c r="BJ43" s="41"/>
    </row>
    <row r="44" spans="2:62">
      <c r="B44" s="268"/>
      <c r="C44" s="264"/>
      <c r="D44" s="264"/>
      <c r="E44" s="264"/>
      <c r="F44" s="264"/>
      <c r="G44" s="41"/>
      <c r="H44" s="41">
        <v>17</v>
      </c>
      <c r="I44" s="42" t="s">
        <v>38</v>
      </c>
      <c r="J44" s="41">
        <v>20</v>
      </c>
      <c r="K44" s="41"/>
      <c r="L44" s="264"/>
      <c r="M44" s="264"/>
      <c r="N44" s="264"/>
      <c r="O44" s="264"/>
      <c r="P44" s="269"/>
      <c r="Q44" s="268"/>
      <c r="R44" s="264"/>
      <c r="S44" s="264"/>
      <c r="T44" s="264"/>
      <c r="U44" s="264"/>
      <c r="V44" s="41"/>
      <c r="W44" s="41">
        <v>21</v>
      </c>
      <c r="X44" s="42" t="s">
        <v>38</v>
      </c>
      <c r="Y44" s="41">
        <v>6</v>
      </c>
      <c r="Z44" s="41"/>
      <c r="AA44" s="264"/>
      <c r="AB44" s="264"/>
      <c r="AC44" s="264"/>
      <c r="AD44" s="264"/>
      <c r="AE44" s="269"/>
      <c r="AF44" s="268"/>
      <c r="AG44" s="264"/>
      <c r="AH44" s="264"/>
      <c r="AI44" s="264"/>
      <c r="AJ44" s="264"/>
      <c r="AK44" s="41"/>
      <c r="AL44" s="41">
        <v>18</v>
      </c>
      <c r="AM44" s="42" t="s">
        <v>38</v>
      </c>
      <c r="AN44" s="41">
        <v>28</v>
      </c>
      <c r="AO44" s="41"/>
      <c r="AP44" s="264"/>
      <c r="AQ44" s="264"/>
      <c r="AR44" s="264"/>
      <c r="AS44" s="264"/>
      <c r="AT44" s="269"/>
      <c r="AU44" s="268"/>
      <c r="AV44" s="264"/>
      <c r="AW44" s="264"/>
      <c r="AX44" s="264"/>
      <c r="AY44" s="264"/>
      <c r="AZ44" s="41"/>
      <c r="BA44" s="41">
        <v>22</v>
      </c>
      <c r="BB44" s="42" t="s">
        <v>38</v>
      </c>
      <c r="BC44" s="41">
        <v>19</v>
      </c>
      <c r="BD44" s="41"/>
      <c r="BE44" s="264"/>
      <c r="BF44" s="264"/>
      <c r="BG44" s="264"/>
      <c r="BH44" s="264"/>
      <c r="BI44" s="269"/>
      <c r="BJ44" s="41"/>
    </row>
    <row r="45" spans="2:62" ht="6" customHeight="1" thickBot="1">
      <c r="B45" s="45"/>
      <c r="C45" s="46"/>
      <c r="D45" s="46"/>
      <c r="E45" s="46"/>
      <c r="F45" s="46"/>
      <c r="G45" s="46"/>
      <c r="H45" s="46"/>
      <c r="I45" s="47"/>
      <c r="J45" s="46"/>
      <c r="K45" s="46"/>
      <c r="L45" s="46"/>
      <c r="M45" s="46"/>
      <c r="N45" s="46"/>
      <c r="O45" s="46"/>
      <c r="P45" s="48"/>
      <c r="Q45" s="45"/>
      <c r="R45" s="46"/>
      <c r="S45" s="46"/>
      <c r="T45" s="46"/>
      <c r="U45" s="46"/>
      <c r="V45" s="46"/>
      <c r="W45" s="46"/>
      <c r="X45" s="47"/>
      <c r="Y45" s="46"/>
      <c r="Z45" s="46"/>
      <c r="AA45" s="46"/>
      <c r="AB45" s="46"/>
      <c r="AC45" s="46"/>
      <c r="AD45" s="46"/>
      <c r="AE45" s="48"/>
      <c r="AF45" s="45"/>
      <c r="AG45" s="46"/>
      <c r="AH45" s="46"/>
      <c r="AI45" s="46"/>
      <c r="AJ45" s="46"/>
      <c r="AK45" s="46"/>
      <c r="AL45" s="46"/>
      <c r="AM45" s="47"/>
      <c r="AN45" s="46"/>
      <c r="AO45" s="46"/>
      <c r="AP45" s="46"/>
      <c r="AQ45" s="46"/>
      <c r="AR45" s="46"/>
      <c r="AS45" s="46"/>
      <c r="AT45" s="48"/>
      <c r="AU45" s="71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3"/>
      <c r="BJ45" s="41"/>
    </row>
  </sheetData>
  <mergeCells count="203">
    <mergeCell ref="AY40:AY41"/>
    <mergeCell ref="BE40:BE41"/>
    <mergeCell ref="BF40:BI41"/>
    <mergeCell ref="U40:U41"/>
    <mergeCell ref="B43:E44"/>
    <mergeCell ref="F43:F44"/>
    <mergeCell ref="L43:L44"/>
    <mergeCell ref="M43:P44"/>
    <mergeCell ref="BF43:BI44"/>
    <mergeCell ref="AQ43:AT44"/>
    <mergeCell ref="AU43:AX44"/>
    <mergeCell ref="AY43:AY44"/>
    <mergeCell ref="BE43:BE44"/>
    <mergeCell ref="AP43:AP44"/>
    <mergeCell ref="Q43:T44"/>
    <mergeCell ref="U43:U44"/>
    <mergeCell ref="AA43:AA44"/>
    <mergeCell ref="AB43:AE44"/>
    <mergeCell ref="AF43:AI44"/>
    <mergeCell ref="AJ43:AJ44"/>
    <mergeCell ref="AY37:AY38"/>
    <mergeCell ref="BE37:BE38"/>
    <mergeCell ref="AB37:AE38"/>
    <mergeCell ref="AF37:AI38"/>
    <mergeCell ref="AJ37:AJ38"/>
    <mergeCell ref="AP37:AP38"/>
    <mergeCell ref="AQ37:AT38"/>
    <mergeCell ref="AU37:AX38"/>
    <mergeCell ref="BF37:BI38"/>
    <mergeCell ref="B37:E38"/>
    <mergeCell ref="F37:F38"/>
    <mergeCell ref="L37:L38"/>
    <mergeCell ref="M37:P38"/>
    <mergeCell ref="Q37:T38"/>
    <mergeCell ref="U37:U38"/>
    <mergeCell ref="AU40:AX41"/>
    <mergeCell ref="AA37:AA38"/>
    <mergeCell ref="AA40:AA41"/>
    <mergeCell ref="AB40:AE41"/>
    <mergeCell ref="AF40:AI41"/>
    <mergeCell ref="AJ40:AJ41"/>
    <mergeCell ref="AP40:AP41"/>
    <mergeCell ref="AQ40:AT41"/>
    <mergeCell ref="B40:E41"/>
    <mergeCell ref="F40:F41"/>
    <mergeCell ref="L40:L41"/>
    <mergeCell ref="M40:P41"/>
    <mergeCell ref="Q40:T41"/>
    <mergeCell ref="BF34:BI35"/>
    <mergeCell ref="AQ31:AT32"/>
    <mergeCell ref="BE31:BE32"/>
    <mergeCell ref="AY31:AY32"/>
    <mergeCell ref="BF31:BI32"/>
    <mergeCell ref="B34:E35"/>
    <mergeCell ref="F34:F35"/>
    <mergeCell ref="L34:L35"/>
    <mergeCell ref="M34:P35"/>
    <mergeCell ref="AJ34:AJ35"/>
    <mergeCell ref="AP34:AP35"/>
    <mergeCell ref="AQ34:AT35"/>
    <mergeCell ref="AU34:AX35"/>
    <mergeCell ref="AJ31:AJ32"/>
    <mergeCell ref="AP31:AP32"/>
    <mergeCell ref="AU31:AX32"/>
    <mergeCell ref="AY34:AY35"/>
    <mergeCell ref="BE34:BE35"/>
    <mergeCell ref="AF34:AI35"/>
    <mergeCell ref="Q31:T32"/>
    <mergeCell ref="U31:U32"/>
    <mergeCell ref="AA31:AA32"/>
    <mergeCell ref="AB31:AE32"/>
    <mergeCell ref="U34:U35"/>
    <mergeCell ref="AA34:AA35"/>
    <mergeCell ref="AB34:AE35"/>
    <mergeCell ref="Q34:T35"/>
    <mergeCell ref="AF31:AI32"/>
    <mergeCell ref="B31:E32"/>
    <mergeCell ref="F31:F32"/>
    <mergeCell ref="L31:L32"/>
    <mergeCell ref="M31:P32"/>
    <mergeCell ref="C25:G25"/>
    <mergeCell ref="B26:P26"/>
    <mergeCell ref="Q26:AE26"/>
    <mergeCell ref="AF26:AT26"/>
    <mergeCell ref="AP28:AP29"/>
    <mergeCell ref="AQ28:AT29"/>
    <mergeCell ref="F28:F29"/>
    <mergeCell ref="L28:L29"/>
    <mergeCell ref="M28:P29"/>
    <mergeCell ref="AJ28:AJ29"/>
    <mergeCell ref="U28:U29"/>
    <mergeCell ref="AA28:AA29"/>
    <mergeCell ref="AB28:AE29"/>
    <mergeCell ref="AF28:AI29"/>
    <mergeCell ref="Q28:T29"/>
    <mergeCell ref="AY20:AY21"/>
    <mergeCell ref="AU26:BI26"/>
    <mergeCell ref="BE20:BE21"/>
    <mergeCell ref="BF20:BI21"/>
    <mergeCell ref="B28:E29"/>
    <mergeCell ref="AF20:AI21"/>
    <mergeCell ref="AJ20:AJ21"/>
    <mergeCell ref="AU20:AX21"/>
    <mergeCell ref="B20:E21"/>
    <mergeCell ref="F20:F21"/>
    <mergeCell ref="L20:L21"/>
    <mergeCell ref="M20:P21"/>
    <mergeCell ref="AP20:AP21"/>
    <mergeCell ref="AQ20:AT21"/>
    <mergeCell ref="BE28:BE29"/>
    <mergeCell ref="BF28:BI29"/>
    <mergeCell ref="AY28:AY29"/>
    <mergeCell ref="AU28:AX29"/>
    <mergeCell ref="B17:E18"/>
    <mergeCell ref="F17:F18"/>
    <mergeCell ref="L17:L18"/>
    <mergeCell ref="M17:P18"/>
    <mergeCell ref="Q17:T18"/>
    <mergeCell ref="U17:U18"/>
    <mergeCell ref="AA17:AA18"/>
    <mergeCell ref="AB17:AE18"/>
    <mergeCell ref="Q20:T21"/>
    <mergeCell ref="U20:U21"/>
    <mergeCell ref="AA20:AA21"/>
    <mergeCell ref="AB20:AE21"/>
    <mergeCell ref="BF14:BI15"/>
    <mergeCell ref="AF14:AI15"/>
    <mergeCell ref="AJ14:AJ15"/>
    <mergeCell ref="AP14:AP15"/>
    <mergeCell ref="AQ14:AT15"/>
    <mergeCell ref="AU14:AX15"/>
    <mergeCell ref="AY14:AY15"/>
    <mergeCell ref="BE17:BE18"/>
    <mergeCell ref="BF17:BI18"/>
    <mergeCell ref="AF17:AI18"/>
    <mergeCell ref="AJ17:AJ18"/>
    <mergeCell ref="AP17:AP18"/>
    <mergeCell ref="AQ17:AT18"/>
    <mergeCell ref="AU17:AX18"/>
    <mergeCell ref="AY17:AY18"/>
    <mergeCell ref="B14:E15"/>
    <mergeCell ref="F14:F15"/>
    <mergeCell ref="L14:L15"/>
    <mergeCell ref="M14:P15"/>
    <mergeCell ref="Q14:T15"/>
    <mergeCell ref="U14:U15"/>
    <mergeCell ref="AA14:AA15"/>
    <mergeCell ref="AB14:AE15"/>
    <mergeCell ref="BE14:BE15"/>
    <mergeCell ref="BE11:BE12"/>
    <mergeCell ref="BF11:BI12"/>
    <mergeCell ref="AF11:AI12"/>
    <mergeCell ref="AJ11:AJ12"/>
    <mergeCell ref="AP11:AP12"/>
    <mergeCell ref="AQ11:AT12"/>
    <mergeCell ref="AU11:AX12"/>
    <mergeCell ref="AY11:AY12"/>
    <mergeCell ref="AA11:AA12"/>
    <mergeCell ref="AB11:AE12"/>
    <mergeCell ref="B11:E12"/>
    <mergeCell ref="F11:F12"/>
    <mergeCell ref="L11:L12"/>
    <mergeCell ref="M11:P12"/>
    <mergeCell ref="Q8:T9"/>
    <mergeCell ref="U8:U9"/>
    <mergeCell ref="Q11:T12"/>
    <mergeCell ref="U11:U12"/>
    <mergeCell ref="B8:E9"/>
    <mergeCell ref="F8:F9"/>
    <mergeCell ref="M8:P9"/>
    <mergeCell ref="AA8:AA9"/>
    <mergeCell ref="AB8:AE9"/>
    <mergeCell ref="F5:F6"/>
    <mergeCell ref="AU5:AX6"/>
    <mergeCell ref="M5:P6"/>
    <mergeCell ref="B5:E6"/>
    <mergeCell ref="BE8:BE9"/>
    <mergeCell ref="BF8:BI9"/>
    <mergeCell ref="AF8:AI9"/>
    <mergeCell ref="AJ8:AJ9"/>
    <mergeCell ref="AP8:AP9"/>
    <mergeCell ref="AQ8:AT9"/>
    <mergeCell ref="AU8:AX9"/>
    <mergeCell ref="AY8:AY9"/>
    <mergeCell ref="L8:L9"/>
    <mergeCell ref="BE5:BE6"/>
    <mergeCell ref="BF5:BI6"/>
    <mergeCell ref="B1:BI1"/>
    <mergeCell ref="C2:G2"/>
    <mergeCell ref="B3:P3"/>
    <mergeCell ref="Q3:AE3"/>
    <mergeCell ref="AF3:AT3"/>
    <mergeCell ref="AU3:BI3"/>
    <mergeCell ref="AP5:AP6"/>
    <mergeCell ref="L5:L6"/>
    <mergeCell ref="AY5:AY6"/>
    <mergeCell ref="Q5:T6"/>
    <mergeCell ref="U5:U6"/>
    <mergeCell ref="AA5:AA6"/>
    <mergeCell ref="AB5:AE6"/>
    <mergeCell ref="AF5:AI6"/>
    <mergeCell ref="AJ5:AJ6"/>
    <mergeCell ref="AQ5:AT6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男子組み合わせ</vt:lpstr>
      <vt:lpstr>女子組み合わせ</vt:lpstr>
      <vt:lpstr>男子予選日程</vt:lpstr>
      <vt:lpstr>女子予選日程</vt:lpstr>
      <vt:lpstr>準決勝リーグ日程 </vt:lpstr>
      <vt:lpstr>予選男子結果</vt:lpstr>
      <vt:lpstr>予選女子結果</vt:lpstr>
      <vt:lpstr>交歓会結果</vt:lpstr>
      <vt:lpstr>準決勝リーグ結果</vt:lpstr>
      <vt:lpstr>決勝トーナメント</vt:lpstr>
      <vt:lpstr>Sheet1</vt:lpstr>
      <vt:lpstr>決勝トーナメント!Print_Area</vt:lpstr>
      <vt:lpstr>交歓会結果!Print_Area</vt:lpstr>
      <vt:lpstr>準決勝リーグ結果!Print_Area</vt:lpstr>
      <vt:lpstr>女子組み合わせ!Print_Area</vt:lpstr>
      <vt:lpstr>男子組み合わせ!Print_Area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青木孝憲</dc:creator>
  <cp:lastModifiedBy>USER</cp:lastModifiedBy>
  <cp:lastPrinted>2024-10-06T09:27:53Z</cp:lastPrinted>
  <dcterms:created xsi:type="dcterms:W3CDTF">2006-07-12T08:50:42Z</dcterms:created>
  <dcterms:modified xsi:type="dcterms:W3CDTF">2024-10-12T07:05:32Z</dcterms:modified>
</cp:coreProperties>
</file>